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1018435030\Desktop\"/>
    </mc:Choice>
  </mc:AlternateContent>
  <xr:revisionPtr revIDLastSave="0" documentId="13_ncr:1_{25FFFA89-2D04-4DA1-BCE7-9B9A722EB4BD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ACUMULADO POR AEROLINEA" sheetId="2" r:id="rId1"/>
    <sheet name="Tipo de compensación-Empresa" sheetId="5" r:id="rId2"/>
    <sheet name="Tipo de compensación-Agrupado" sheetId="4" r:id="rId3"/>
    <sheet name="Motivo de afectación-Empresa" sheetId="7" r:id="rId4"/>
    <sheet name="Motivo de afectación-Agrupado" sheetId="6" r:id="rId5"/>
  </sheets>
  <definedNames>
    <definedName name="_xlnm._FilterDatabase" localSheetId="0" hidden="1">'ACUMULADO POR AEROLINEA'!#REF!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B4" i="6" l="1"/>
  <c r="G5" i="6"/>
  <c r="G6" i="6"/>
  <c r="G7" i="6"/>
  <c r="G8" i="6"/>
  <c r="G9" i="6"/>
  <c r="G4" i="6"/>
  <c r="F5" i="6"/>
  <c r="F6" i="6"/>
  <c r="F7" i="6"/>
  <c r="F8" i="6"/>
  <c r="F9" i="6"/>
  <c r="F4" i="6"/>
  <c r="E5" i="6"/>
  <c r="E6" i="6"/>
  <c r="E7" i="6"/>
  <c r="E8" i="6"/>
  <c r="E9" i="6"/>
  <c r="E4" i="6"/>
  <c r="D5" i="6"/>
  <c r="D6" i="6"/>
  <c r="D7" i="6"/>
  <c r="D8" i="6"/>
  <c r="D9" i="6"/>
  <c r="D4" i="6"/>
  <c r="C5" i="6"/>
  <c r="C6" i="6"/>
  <c r="C7" i="6"/>
  <c r="C8" i="6"/>
  <c r="C9" i="6"/>
  <c r="C4" i="6"/>
  <c r="B5" i="6"/>
  <c r="B6" i="6"/>
  <c r="B7" i="6"/>
  <c r="B8" i="6"/>
  <c r="B9" i="6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4" i="4"/>
  <c r="F19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4" i="4"/>
  <c r="F10" i="6" l="1"/>
  <c r="H4" i="4"/>
  <c r="B43" i="7"/>
  <c r="B51" i="7"/>
  <c r="D10" i="2" l="1"/>
  <c r="B35" i="7" l="1"/>
  <c r="C27" i="7"/>
  <c r="D27" i="7"/>
  <c r="E27" i="7"/>
  <c r="F27" i="7"/>
  <c r="G27" i="7"/>
  <c r="B27" i="7"/>
  <c r="C40" i="5"/>
  <c r="D40" i="5"/>
  <c r="E40" i="5"/>
  <c r="F40" i="5"/>
  <c r="G40" i="5"/>
  <c r="B40" i="5"/>
  <c r="C19" i="7"/>
  <c r="D19" i="7"/>
  <c r="E19" i="7"/>
  <c r="F19" i="7"/>
  <c r="G19" i="7"/>
  <c r="B19" i="7"/>
  <c r="C11" i="7"/>
  <c r="D11" i="7"/>
  <c r="E11" i="7"/>
  <c r="F11" i="7"/>
  <c r="G11" i="7"/>
  <c r="B11" i="7"/>
  <c r="B10" i="2" l="1"/>
  <c r="C10" i="2"/>
  <c r="E10" i="2"/>
  <c r="F10" i="2"/>
  <c r="G10" i="2"/>
  <c r="G51" i="7" l="1"/>
  <c r="G43" i="7" l="1"/>
  <c r="G35" i="7"/>
  <c r="F51" i="7" l="1"/>
  <c r="F43" i="7" l="1"/>
  <c r="E51" i="7" l="1"/>
  <c r="E43" i="7"/>
  <c r="E35" i="7"/>
  <c r="K40" i="5"/>
  <c r="C51" i="7"/>
  <c r="C43" i="7" l="1"/>
  <c r="C59" i="5" l="1"/>
  <c r="F35" i="7" l="1"/>
  <c r="C35" i="7"/>
  <c r="B10" i="6" l="1"/>
  <c r="H4" i="6"/>
  <c r="E10" i="6"/>
  <c r="I21" i="5" l="1"/>
  <c r="H5" i="2" l="1"/>
  <c r="I59" i="5" l="1"/>
  <c r="K21" i="5" l="1"/>
  <c r="H8" i="6" l="1"/>
  <c r="H9" i="6" l="1"/>
  <c r="H5" i="6"/>
  <c r="H6" i="6"/>
  <c r="H7" i="6"/>
  <c r="H10" i="6" l="1"/>
  <c r="M40" i="5" l="1"/>
  <c r="J21" i="5" l="1"/>
  <c r="L21" i="5"/>
  <c r="M21" i="5"/>
  <c r="H21" i="5"/>
  <c r="B21" i="5" l="1"/>
  <c r="G21" i="5" l="1"/>
  <c r="F21" i="5" l="1"/>
  <c r="E21" i="5"/>
  <c r="D21" i="5"/>
  <c r="C21" i="5"/>
  <c r="G10" i="6" l="1"/>
  <c r="D10" i="6"/>
  <c r="C10" i="6"/>
  <c r="M59" i="5"/>
  <c r="L59" i="5"/>
  <c r="K59" i="5"/>
  <c r="H59" i="5"/>
  <c r="G59" i="5"/>
  <c r="F59" i="5"/>
  <c r="E59" i="5"/>
  <c r="D59" i="5"/>
  <c r="B59" i="5"/>
  <c r="L40" i="5"/>
  <c r="J40" i="5"/>
  <c r="I40" i="5"/>
  <c r="H40" i="5"/>
  <c r="H19" i="4"/>
  <c r="H18" i="4"/>
  <c r="H17" i="4"/>
  <c r="H16" i="4"/>
  <c r="H15" i="4"/>
  <c r="H14" i="4"/>
  <c r="H13" i="4"/>
  <c r="H12" i="4"/>
  <c r="H11" i="4"/>
  <c r="H10" i="4"/>
  <c r="H8" i="4"/>
  <c r="H5" i="4"/>
  <c r="G20" i="4"/>
  <c r="F20" i="4"/>
  <c r="E20" i="4"/>
  <c r="D20" i="4"/>
  <c r="C20" i="4"/>
  <c r="H9" i="2"/>
  <c r="H6" i="2"/>
  <c r="H4" i="2"/>
  <c r="H8" i="2" l="1"/>
  <c r="H7" i="2"/>
  <c r="H10" i="2" l="1"/>
  <c r="H7" i="4"/>
  <c r="H6" i="4" l="1"/>
  <c r="H9" i="4" l="1"/>
  <c r="H20" i="4" s="1"/>
  <c r="B20" i="4"/>
</calcChain>
</file>

<file path=xl/sharedStrings.xml><?xml version="1.0" encoding="utf-8"?>
<sst xmlns="http://schemas.openxmlformats.org/spreadsheetml/2006/main" count="220" uniqueCount="63">
  <si>
    <t>CUADRO N° 1</t>
  </si>
  <si>
    <t xml:space="preserve"> AEROLINEA </t>
  </si>
  <si>
    <t xml:space="preserve"> TOTAL ACUMULADO</t>
  </si>
  <si>
    <t>Aerorepublica</t>
  </si>
  <si>
    <t>Avianca</t>
  </si>
  <si>
    <t>Easyfly</t>
  </si>
  <si>
    <t>Regional Express</t>
  </si>
  <si>
    <t>Satena</t>
  </si>
  <si>
    <t>TOTAL GENERAL</t>
  </si>
  <si>
    <t>CUADRO N° 2</t>
  </si>
  <si>
    <t>Tipos de  Compensación</t>
  </si>
  <si>
    <t>AEROREPUBLICA</t>
  </si>
  <si>
    <t>AVIANCA</t>
  </si>
  <si>
    <t>EASYFLY</t>
  </si>
  <si>
    <t>REGIONAL EXPRESS</t>
  </si>
  <si>
    <t>SATENA</t>
  </si>
  <si>
    <t>REFRIGERIOS</t>
  </si>
  <si>
    <t>LLAMADA TELEFONICA</t>
  </si>
  <si>
    <t>DESAYUNO</t>
  </si>
  <si>
    <t>ALMUERZO</t>
  </si>
  <si>
    <t>CENA</t>
  </si>
  <si>
    <t>HOSPEDAJE</t>
  </si>
  <si>
    <t>GASTOS DE TRASLADO</t>
  </si>
  <si>
    <t>REINTEGRO PRECIO TIQUETE</t>
  </si>
  <si>
    <t>TIQUETES EN LA RUTA DE LA AEROLINEA</t>
  </si>
  <si>
    <t>ENDOSO A OTRA AEROLINEA</t>
  </si>
  <si>
    <t>BONO</t>
  </si>
  <si>
    <t>MILLAS</t>
  </si>
  <si>
    <t>EQUIPAJE PASAJEROS PÉRDIDA</t>
  </si>
  <si>
    <t>EQUIPAJE PASAJEROS SAQUEO</t>
  </si>
  <si>
    <t>EQUIPAJE PASAJEROS AVERÍA</t>
  </si>
  <si>
    <t>EQUIPAJE PASAJEROS DEMORA</t>
  </si>
  <si>
    <t>TOTALES</t>
  </si>
  <si>
    <t>CUADRO N° 3</t>
  </si>
  <si>
    <t>ACUMULADO</t>
  </si>
  <si>
    <t>CUADRO N° 4</t>
  </si>
  <si>
    <t xml:space="preserve"> MOTIVO QUE AFECTO </t>
  </si>
  <si>
    <t xml:space="preserve"> Vuelos Cancelados</t>
  </si>
  <si>
    <t xml:space="preserve"> Vuelos Anticipados</t>
  </si>
  <si>
    <t xml:space="preserve"> Vuelos Demorados</t>
  </si>
  <si>
    <t>Sobreventa</t>
  </si>
  <si>
    <t>Equipaje</t>
  </si>
  <si>
    <t>Denegación de Embarque</t>
  </si>
  <si>
    <t xml:space="preserve"> TOTAL GENERAL </t>
  </si>
  <si>
    <t>CUADRO N° 5</t>
  </si>
  <si>
    <t xml:space="preserve"> MOTIVO QUE AFECTÓ:</t>
  </si>
  <si>
    <t>AIRES</t>
  </si>
  <si>
    <t>Aires</t>
  </si>
  <si>
    <t>Nota 1: La aerolinea Easyfly no presento reporte de compensaciones</t>
  </si>
  <si>
    <t>JULIO</t>
  </si>
  <si>
    <t>AGOSTO</t>
  </si>
  <si>
    <t>SEPTIEMBRE</t>
  </si>
  <si>
    <t>OCTUBRE</t>
  </si>
  <si>
    <t>NOVIEMBRE</t>
  </si>
  <si>
    <t>DICIEMBRE</t>
  </si>
  <si>
    <t>ACUMULADO MES, EMPRESA Y  TIPO DE COMPENSACIÓN II SEMESTRE 2023</t>
  </si>
  <si>
    <t>ACUMULADO COMPENSACIONES Y OTROS PAGOS AL USUARIO II SEMESTRE 2023</t>
  </si>
  <si>
    <t>ACUMULADO MES Y  TIPO DE COMPENSACIÓN II SEMESTRE 2023</t>
  </si>
  <si>
    <t>ACUMULADO POR MES, EMPRESA Y MOTIVO II SEMESTRE  2023</t>
  </si>
  <si>
    <t>ACUMULADO POR MES Y MOTIVO II SEMESTRE 2023</t>
  </si>
  <si>
    <t>Nota 2: La aerolínea Satena no presento reportes de compensaciones</t>
  </si>
  <si>
    <t>Elaborado: Juan David Domínguez Arrieta - Grupo Estadisticas y Analisis Sectorial</t>
  </si>
  <si>
    <t>Revisado: Jorge Alonso Quintana Cristancho - Coordinador Grupo Estadisticas y Analisis Sectorial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</si>
</sst>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(&quot;$&quot;\ * #,##0_);_(&quot;$&quot;\ * \(#,##0\);_(&quot;$&quot;\ * &quot;-&quot;??_);_(@_)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2" fillId="6" borderId="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7" borderId="9" xfId="0" applyFont="1" applyFill="1" applyBorder="1"/>
    <xf numFmtId="165" fontId="0" fillId="7" borderId="9" xfId="2" applyNumberFormat="1" applyFont="1" applyFill="1" applyBorder="1"/>
    <xf numFmtId="165" fontId="0" fillId="7" borderId="6" xfId="2" applyNumberFormat="1" applyFont="1" applyFill="1" applyBorder="1"/>
    <xf numFmtId="165" fontId="0" fillId="7" borderId="15" xfId="2" applyNumberFormat="1" applyFont="1" applyFill="1" applyBorder="1"/>
    <xf numFmtId="0" fontId="2" fillId="7" borderId="11" xfId="0" applyFont="1" applyFill="1" applyBorder="1"/>
    <xf numFmtId="167" fontId="2" fillId="8" borderId="12" xfId="1" applyNumberFormat="1" applyFont="1" applyFill="1" applyBorder="1"/>
    <xf numFmtId="166" fontId="7" fillId="0" borderId="0" xfId="2" applyNumberFormat="1" applyFont="1" applyFill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4" fontId="0" fillId="0" borderId="0" xfId="0" applyNumberFormat="1"/>
    <xf numFmtId="167" fontId="0" fillId="0" borderId="9" xfId="1" applyNumberFormat="1" applyFont="1" applyBorder="1" applyAlignment="1">
      <alignment wrapText="1"/>
    </xf>
    <xf numFmtId="167" fontId="0" fillId="0" borderId="9" xfId="1" applyNumberFormat="1" applyFont="1" applyBorder="1"/>
    <xf numFmtId="38" fontId="0" fillId="0" borderId="9" xfId="0" applyNumberFormat="1" applyBorder="1"/>
    <xf numFmtId="165" fontId="0" fillId="0" borderId="9" xfId="2" applyNumberFormat="1" applyFont="1" applyBorder="1"/>
    <xf numFmtId="0" fontId="0" fillId="0" borderId="9" xfId="0" applyBorder="1"/>
    <xf numFmtId="165" fontId="6" fillId="11" borderId="5" xfId="2" applyNumberFormat="1" applyFont="1" applyFill="1" applyBorder="1"/>
    <xf numFmtId="167" fontId="6" fillId="11" borderId="14" xfId="0" applyNumberFormat="1" applyFont="1" applyFill="1" applyBorder="1"/>
    <xf numFmtId="0" fontId="8" fillId="11" borderId="19" xfId="0" applyFont="1" applyFill="1" applyBorder="1"/>
    <xf numFmtId="0" fontId="8" fillId="11" borderId="20" xfId="0" applyFont="1" applyFill="1" applyBorder="1"/>
    <xf numFmtId="0" fontId="8" fillId="9" borderId="12" xfId="0" applyFont="1" applyFill="1" applyBorder="1"/>
    <xf numFmtId="165" fontId="6" fillId="9" borderId="13" xfId="2" applyNumberFormat="1" applyFont="1" applyFill="1" applyBorder="1"/>
    <xf numFmtId="3" fontId="0" fillId="0" borderId="0" xfId="0" applyNumberFormat="1"/>
    <xf numFmtId="167" fontId="0" fillId="0" borderId="0" xfId="0" applyNumberFormat="1"/>
    <xf numFmtId="0" fontId="2" fillId="12" borderId="2" xfId="0" applyFont="1" applyFill="1" applyBorder="1"/>
    <xf numFmtId="0" fontId="2" fillId="12" borderId="18" xfId="0" applyFont="1" applyFill="1" applyBorder="1" applyAlignment="1">
      <alignment horizontal="center"/>
    </xf>
    <xf numFmtId="0" fontId="2" fillId="8" borderId="19" xfId="0" applyFont="1" applyFill="1" applyBorder="1"/>
    <xf numFmtId="167" fontId="0" fillId="0" borderId="9" xfId="3" applyNumberFormat="1" applyFont="1" applyBorder="1" applyAlignment="1">
      <alignment horizontal="center" vertical="center" wrapText="1"/>
    </xf>
    <xf numFmtId="167" fontId="0" fillId="0" borderId="9" xfId="0" applyNumberFormat="1" applyBorder="1"/>
    <xf numFmtId="167" fontId="0" fillId="0" borderId="9" xfId="4" applyNumberFormat="1" applyFont="1" applyBorder="1" applyAlignment="1">
      <alignment horizontal="center" vertical="center" wrapText="1"/>
    </xf>
    <xf numFmtId="3" fontId="0" fillId="0" borderId="9" xfId="0" applyNumberFormat="1" applyBorder="1"/>
    <xf numFmtId="0" fontId="0" fillId="5" borderId="19" xfId="0" applyFill="1" applyBorder="1"/>
    <xf numFmtId="0" fontId="2" fillId="13" borderId="2" xfId="0" applyFont="1" applyFill="1" applyBorder="1" applyAlignment="1">
      <alignment horizontal="center"/>
    </xf>
    <xf numFmtId="167" fontId="0" fillId="0" borderId="5" xfId="4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readingOrder="1"/>
    </xf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vertical="center" readingOrder="1"/>
    </xf>
    <xf numFmtId="165" fontId="0" fillId="0" borderId="8" xfId="2" applyNumberFormat="1" applyFont="1" applyFill="1" applyBorder="1" applyAlignment="1">
      <alignment horizontal="center" vertical="top"/>
    </xf>
    <xf numFmtId="165" fontId="0" fillId="0" borderId="22" xfId="2" applyNumberFormat="1" applyFont="1" applyFill="1" applyBorder="1" applyAlignment="1">
      <alignment horizontal="center" vertical="top"/>
    </xf>
    <xf numFmtId="165" fontId="0" fillId="0" borderId="5" xfId="2" applyNumberFormat="1" applyFont="1" applyFill="1" applyBorder="1" applyAlignment="1">
      <alignment horizontal="center" vertical="top"/>
    </xf>
    <xf numFmtId="165" fontId="0" fillId="0" borderId="8" xfId="2" applyNumberFormat="1" applyFont="1" applyBorder="1" applyAlignment="1">
      <alignment horizontal="center"/>
    </xf>
    <xf numFmtId="165" fontId="0" fillId="0" borderId="9" xfId="2" applyNumberFormat="1" applyFont="1" applyFill="1" applyBorder="1" applyAlignment="1">
      <alignment horizontal="center" vertical="top"/>
    </xf>
    <xf numFmtId="165" fontId="5" fillId="0" borderId="4" xfId="2" applyNumberFormat="1" applyFont="1" applyFill="1" applyBorder="1" applyAlignment="1">
      <alignment horizontal="center" vertical="top"/>
    </xf>
    <xf numFmtId="165" fontId="5" fillId="0" borderId="9" xfId="2" applyNumberFormat="1" applyFont="1" applyFill="1" applyBorder="1" applyAlignment="1">
      <alignment horizontal="center" vertical="top"/>
    </xf>
    <xf numFmtId="165" fontId="5" fillId="4" borderId="8" xfId="2" applyNumberFormat="1" applyFont="1" applyFill="1" applyBorder="1" applyAlignment="1">
      <alignment horizontal="center" vertical="top"/>
    </xf>
    <xf numFmtId="165" fontId="5" fillId="4" borderId="9" xfId="2" applyNumberFormat="1" applyFont="1" applyFill="1" applyBorder="1" applyAlignment="1">
      <alignment horizontal="center" vertical="top"/>
    </xf>
    <xf numFmtId="165" fontId="0" fillId="0" borderId="10" xfId="2" applyNumberFormat="1" applyFont="1" applyFill="1" applyBorder="1" applyAlignment="1">
      <alignment horizontal="center"/>
    </xf>
    <xf numFmtId="165" fontId="0" fillId="0" borderId="11" xfId="2" applyNumberFormat="1" applyFont="1" applyFill="1" applyBorder="1" applyAlignment="1">
      <alignment horizontal="center" vertical="top"/>
    </xf>
    <xf numFmtId="166" fontId="0" fillId="0" borderId="11" xfId="2" applyNumberFormat="1" applyFont="1" applyFill="1" applyBorder="1" applyAlignment="1">
      <alignment horizontal="center" vertical="top"/>
    </xf>
    <xf numFmtId="167" fontId="0" fillId="0" borderId="11" xfId="2" applyNumberFormat="1" applyFont="1" applyFill="1" applyBorder="1" applyAlignment="1">
      <alignment horizontal="center" vertical="top"/>
    </xf>
    <xf numFmtId="165" fontId="4" fillId="5" borderId="2" xfId="2" applyNumberFormat="1" applyFont="1" applyFill="1" applyBorder="1" applyAlignment="1">
      <alignment horizontal="center"/>
    </xf>
    <xf numFmtId="0" fontId="2" fillId="0" borderId="3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5" borderId="2" xfId="0" applyFont="1" applyFill="1" applyBorder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7" fontId="0" fillId="0" borderId="8" xfId="1" applyNumberFormat="1" applyFont="1" applyBorder="1"/>
    <xf numFmtId="167" fontId="0" fillId="0" borderId="8" xfId="0" applyNumberFormat="1" applyBorder="1"/>
    <xf numFmtId="165" fontId="6" fillId="11" borderId="9" xfId="2" applyNumberFormat="1" applyFont="1" applyFill="1" applyBorder="1"/>
    <xf numFmtId="0" fontId="2" fillId="12" borderId="5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 vertical="center" wrapText="1"/>
    </xf>
    <xf numFmtId="0" fontId="2" fillId="7" borderId="6" xfId="0" applyFont="1" applyFill="1" applyBorder="1"/>
    <xf numFmtId="167" fontId="0" fillId="0" borderId="24" xfId="1" applyNumberFormat="1" applyFont="1" applyBorder="1"/>
    <xf numFmtId="167" fontId="0" fillId="0" borderId="24" xfId="0" applyNumberFormat="1" applyBorder="1"/>
    <xf numFmtId="0" fontId="2" fillId="12" borderId="27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center"/>
    </xf>
    <xf numFmtId="167" fontId="2" fillId="14" borderId="6" xfId="1" applyNumberFormat="1" applyFont="1" applyFill="1" applyBorder="1" applyAlignment="1">
      <alignment horizontal="center" vertical="center"/>
    </xf>
    <xf numFmtId="167" fontId="2" fillId="14" borderId="26" xfId="1" applyNumberFormat="1" applyFont="1" applyFill="1" applyBorder="1" applyAlignment="1">
      <alignment horizontal="center" vertical="center"/>
    </xf>
    <xf numFmtId="167" fontId="2" fillId="14" borderId="11" xfId="1" applyNumberFormat="1" applyFont="1" applyFill="1" applyBorder="1" applyAlignment="1">
      <alignment horizontal="center" vertical="center"/>
    </xf>
    <xf numFmtId="167" fontId="2" fillId="14" borderId="10" xfId="1" applyNumberFormat="1" applyFont="1" applyFill="1" applyBorder="1" applyAlignment="1">
      <alignment horizontal="center" vertical="center"/>
    </xf>
    <xf numFmtId="167" fontId="2" fillId="14" borderId="28" xfId="1" applyNumberFormat="1" applyFont="1" applyFill="1" applyBorder="1" applyAlignment="1">
      <alignment horizontal="center" vertical="center"/>
    </xf>
    <xf numFmtId="167" fontId="2" fillId="14" borderId="29" xfId="1" applyNumberFormat="1" applyFont="1" applyFill="1" applyBorder="1" applyAlignment="1">
      <alignment horizontal="center" vertical="center"/>
    </xf>
    <xf numFmtId="167" fontId="2" fillId="14" borderId="25" xfId="1" applyNumberFormat="1" applyFont="1" applyFill="1" applyBorder="1" applyAlignment="1">
      <alignment horizontal="center" vertical="center"/>
    </xf>
    <xf numFmtId="167" fontId="2" fillId="14" borderId="30" xfId="1" applyNumberFormat="1" applyFont="1" applyFill="1" applyBorder="1" applyAlignment="1">
      <alignment horizontal="center" vertical="center"/>
    </xf>
    <xf numFmtId="167" fontId="2" fillId="14" borderId="31" xfId="1" applyNumberFormat="1" applyFont="1" applyFill="1" applyBorder="1" applyAlignment="1">
      <alignment horizontal="center" vertical="center"/>
    </xf>
    <xf numFmtId="165" fontId="0" fillId="0" borderId="14" xfId="2" applyNumberFormat="1" applyFont="1" applyFill="1" applyBorder="1" applyAlignment="1">
      <alignment horizontal="center" vertical="top"/>
    </xf>
    <xf numFmtId="0" fontId="0" fillId="0" borderId="35" xfId="0" applyBorder="1" applyAlignment="1">
      <alignment vertical="center"/>
    </xf>
    <xf numFmtId="0" fontId="2" fillId="0" borderId="38" xfId="0" applyFont="1" applyBorder="1" applyAlignment="1">
      <alignment vertical="top"/>
    </xf>
    <xf numFmtId="165" fontId="0" fillId="7" borderId="40" xfId="2" applyNumberFormat="1" applyFont="1" applyFill="1" applyBorder="1"/>
    <xf numFmtId="165" fontId="0" fillId="8" borderId="23" xfId="2" applyNumberFormat="1" applyFont="1" applyFill="1" applyBorder="1" applyAlignment="1">
      <alignment horizontal="center"/>
    </xf>
    <xf numFmtId="0" fontId="0" fillId="0" borderId="34" xfId="0" applyBorder="1"/>
    <xf numFmtId="165" fontId="0" fillId="8" borderId="1" xfId="2" applyNumberFormat="1" applyFont="1" applyFill="1" applyBorder="1" applyAlignment="1">
      <alignment horizontal="center"/>
    </xf>
    <xf numFmtId="165" fontId="0" fillId="8" borderId="2" xfId="2" applyNumberFormat="1" applyFont="1" applyFill="1" applyBorder="1" applyAlignment="1">
      <alignment horizontal="center"/>
    </xf>
    <xf numFmtId="167" fontId="0" fillId="0" borderId="5" xfId="3" applyNumberFormat="1" applyFont="1" applyBorder="1" applyAlignment="1">
      <alignment horizontal="center" vertical="center" wrapText="1"/>
    </xf>
    <xf numFmtId="167" fontId="0" fillId="0" borderId="5" xfId="0" applyNumberFormat="1" applyBorder="1"/>
    <xf numFmtId="3" fontId="0" fillId="0" borderId="5" xfId="0" applyNumberFormat="1" applyBorder="1"/>
    <xf numFmtId="167" fontId="0" fillId="0" borderId="18" xfId="6" applyNumberFormat="1" applyFont="1" applyBorder="1" applyAlignment="1">
      <alignment horizontal="center" vertical="center" wrapText="1"/>
    </xf>
    <xf numFmtId="167" fontId="0" fillId="0" borderId="9" xfId="6" applyNumberFormat="1" applyFont="1" applyBorder="1" applyAlignment="1">
      <alignment horizontal="center" vertical="center" wrapText="1"/>
    </xf>
    <xf numFmtId="167" fontId="0" fillId="5" borderId="9" xfId="0" applyNumberFormat="1" applyFill="1" applyBorder="1" applyAlignment="1">
      <alignment horizontal="center"/>
    </xf>
    <xf numFmtId="167" fontId="0" fillId="5" borderId="39" xfId="0" applyNumberForma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8" fillId="10" borderId="21" xfId="0" applyFont="1" applyFill="1" applyBorder="1" applyAlignment="1">
      <alignment horizontal="center"/>
    </xf>
    <xf numFmtId="0" fontId="8" fillId="10" borderId="18" xfId="0" applyFont="1" applyFill="1" applyBorder="1" applyAlignment="1">
      <alignment horizontal="center"/>
    </xf>
    <xf numFmtId="167" fontId="9" fillId="9" borderId="41" xfId="1" applyNumberFormat="1" applyFont="1" applyFill="1" applyBorder="1"/>
    <xf numFmtId="165" fontId="6" fillId="9" borderId="16" xfId="2" applyNumberFormat="1" applyFont="1" applyFill="1" applyBorder="1"/>
    <xf numFmtId="0" fontId="8" fillId="10" borderId="34" xfId="0" applyFont="1" applyFill="1" applyBorder="1"/>
    <xf numFmtId="0" fontId="0" fillId="0" borderId="0" xfId="0" applyAlignment="1">
      <alignment horizontal="left"/>
    </xf>
    <xf numFmtId="0" fontId="2" fillId="12" borderId="42" xfId="0" applyFont="1" applyFill="1" applyBorder="1" applyAlignment="1">
      <alignment horizontal="center"/>
    </xf>
    <xf numFmtId="167" fontId="0" fillId="0" borderId="43" xfId="1" applyNumberFormat="1" applyFont="1" applyBorder="1"/>
    <xf numFmtId="167" fontId="2" fillId="14" borderId="44" xfId="1" applyNumberFormat="1" applyFont="1" applyFill="1" applyBorder="1" applyAlignment="1">
      <alignment horizontal="center" vertical="center"/>
    </xf>
    <xf numFmtId="167" fontId="2" fillId="14" borderId="46" xfId="1" applyNumberFormat="1" applyFont="1" applyFill="1" applyBorder="1" applyAlignment="1">
      <alignment horizontal="center" vertical="center"/>
    </xf>
    <xf numFmtId="167" fontId="2" fillId="14" borderId="47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readingOrder="1"/>
    </xf>
    <xf numFmtId="0" fontId="3" fillId="2" borderId="16" xfId="0" applyFont="1" applyFill="1" applyBorder="1" applyAlignment="1">
      <alignment horizontal="center" vertical="center" readingOrder="1"/>
    </xf>
    <xf numFmtId="0" fontId="3" fillId="2" borderId="17" xfId="0" applyFont="1" applyFill="1" applyBorder="1" applyAlignment="1">
      <alignment horizontal="center" vertical="center" readingOrder="1"/>
    </xf>
    <xf numFmtId="0" fontId="2" fillId="0" borderId="0" xfId="0" applyFont="1" applyFill="1" applyBorder="1" applyAlignment="1">
      <alignment horizontal="left" vertical="top"/>
    </xf>
    <xf numFmtId="0" fontId="10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6" xfId="0" applyFill="1" applyBorder="1" applyAlignment="1">
      <alignment horizontal="center"/>
    </xf>
    <xf numFmtId="0" fontId="8" fillId="9" borderId="34" xfId="0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8" fillId="9" borderId="36" xfId="0" applyFont="1" applyFill="1" applyBorder="1" applyAlignment="1">
      <alignment horizontal="center"/>
    </xf>
    <xf numFmtId="0" fontId="8" fillId="9" borderId="37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16" xfId="0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2" fillId="0" borderId="0" xfId="7" applyFont="1" applyProtection="1">
      <protection locked="0"/>
    </xf>
  </cellXfs>
  <cellStyles count="8">
    <cellStyle name="Millares" xfId="1" builtinId="3"/>
    <cellStyle name="Millares 56" xfId="3" xr:uid="{00000000-0005-0000-0000-000001000000}"/>
    <cellStyle name="Millares 58" xfId="4" xr:uid="{00000000-0005-0000-0000-000002000000}"/>
    <cellStyle name="Millares 59" xfId="5" xr:uid="{00000000-0005-0000-0000-000003000000}"/>
    <cellStyle name="Millares 60" xfId="6" xr:uid="{00000000-0005-0000-0000-000004000000}"/>
    <cellStyle name="Moneda" xfId="2" builtinId="4"/>
    <cellStyle name="Normal" xfId="0" builtinId="0"/>
    <cellStyle name="Normal 2" xfId="7" xr:uid="{5E0A2BA1-DFD4-4297-B58F-B1E398B52C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selection sqref="A1:H1"/>
    </sheetView>
  </sheetViews>
  <sheetFormatPr baseColWidth="10" defaultColWidth="11.42578125" defaultRowHeight="15" x14ac:dyDescent="0.25"/>
  <cols>
    <col min="1" max="1" width="19.28515625" customWidth="1"/>
    <col min="2" max="2" width="21.7109375" customWidth="1"/>
    <col min="3" max="3" width="17.28515625" bestFit="1" customWidth="1"/>
    <col min="4" max="4" width="18.85546875" customWidth="1"/>
    <col min="5" max="5" width="15" bestFit="1" customWidth="1"/>
    <col min="6" max="6" width="15.140625" customWidth="1"/>
    <col min="7" max="7" width="15.85546875" customWidth="1"/>
    <col min="8" max="8" width="20.42578125" customWidth="1"/>
    <col min="9" max="9" width="20.85546875" bestFit="1" customWidth="1"/>
  </cols>
  <sheetData>
    <row r="1" spans="1:8" ht="18" customHeight="1" thickBot="1" x14ac:dyDescent="0.3">
      <c r="A1" s="104" t="s">
        <v>0</v>
      </c>
      <c r="B1" s="105"/>
      <c r="C1" s="105"/>
      <c r="D1" s="105"/>
      <c r="E1" s="105"/>
      <c r="F1" s="105"/>
      <c r="G1" s="105"/>
      <c r="H1" s="106"/>
    </row>
    <row r="2" spans="1:8" ht="15.75" thickBot="1" x14ac:dyDescent="0.3">
      <c r="A2" s="104" t="s">
        <v>56</v>
      </c>
      <c r="B2" s="105"/>
      <c r="C2" s="105"/>
      <c r="D2" s="105"/>
      <c r="E2" s="105"/>
      <c r="F2" s="105"/>
      <c r="G2" s="105"/>
      <c r="H2" s="106"/>
    </row>
    <row r="3" spans="1:8" ht="15.75" thickBot="1" x14ac:dyDescent="0.3">
      <c r="A3" s="37" t="s">
        <v>1</v>
      </c>
      <c r="B3" s="35" t="s">
        <v>49</v>
      </c>
      <c r="C3" s="35" t="s">
        <v>50</v>
      </c>
      <c r="D3" s="35" t="s">
        <v>51</v>
      </c>
      <c r="E3" s="35" t="s">
        <v>52</v>
      </c>
      <c r="F3" s="35" t="s">
        <v>53</v>
      </c>
      <c r="G3" s="35" t="s">
        <v>54</v>
      </c>
      <c r="H3" s="37" t="s">
        <v>2</v>
      </c>
    </row>
    <row r="4" spans="1:8" ht="15" customHeight="1" x14ac:dyDescent="0.25">
      <c r="A4" s="52" t="s">
        <v>3</v>
      </c>
      <c r="B4" s="39">
        <v>524551320</v>
      </c>
      <c r="C4" s="40">
        <v>147739711</v>
      </c>
      <c r="D4" s="40">
        <v>238636628</v>
      </c>
      <c r="E4" s="40">
        <v>43605846</v>
      </c>
      <c r="F4" s="40">
        <v>33581784</v>
      </c>
      <c r="G4" s="40"/>
      <c r="H4" s="77">
        <f t="shared" ref="H4:H9" si="0">+SUM(B4:G4)</f>
        <v>988115289</v>
      </c>
    </row>
    <row r="5" spans="1:8" x14ac:dyDescent="0.25">
      <c r="A5" s="53" t="s">
        <v>4</v>
      </c>
      <c r="B5" s="41">
        <v>13355387875</v>
      </c>
      <c r="C5" s="38">
        <f>312821566316+1499347383</f>
        <v>314320913699</v>
      </c>
      <c r="D5" s="42">
        <v>1904904960</v>
      </c>
      <c r="E5" s="42">
        <v>1675893898</v>
      </c>
      <c r="F5" s="42">
        <v>3244495983</v>
      </c>
      <c r="G5" s="42"/>
      <c r="H5" s="77">
        <f>+SUM(B5:G5)</f>
        <v>334501596415</v>
      </c>
    </row>
    <row r="6" spans="1:8" x14ac:dyDescent="0.25">
      <c r="A6" s="53" t="s">
        <v>5</v>
      </c>
      <c r="B6" s="43"/>
      <c r="C6" s="44"/>
      <c r="D6" s="44"/>
      <c r="E6" s="44"/>
      <c r="F6" s="44"/>
      <c r="G6" s="44"/>
      <c r="H6" s="77">
        <f t="shared" si="0"/>
        <v>0</v>
      </c>
    </row>
    <row r="7" spans="1:8" ht="15.75" customHeight="1" x14ac:dyDescent="0.25">
      <c r="A7" s="53" t="s">
        <v>47</v>
      </c>
      <c r="B7" s="38">
        <v>836787830</v>
      </c>
      <c r="C7" s="42">
        <v>954942427</v>
      </c>
      <c r="D7" s="42">
        <v>906133238</v>
      </c>
      <c r="E7" s="42">
        <v>674216349</v>
      </c>
      <c r="F7" s="42">
        <v>1408011438</v>
      </c>
      <c r="G7" s="40"/>
      <c r="H7" s="77">
        <f t="shared" si="0"/>
        <v>4780091282</v>
      </c>
    </row>
    <row r="8" spans="1:8" x14ac:dyDescent="0.25">
      <c r="A8" s="53" t="s">
        <v>6</v>
      </c>
      <c r="B8" s="45">
        <v>3936149520</v>
      </c>
      <c r="C8" s="46">
        <v>85615674</v>
      </c>
      <c r="D8" s="44">
        <v>196479623</v>
      </c>
      <c r="E8" s="42">
        <v>138647276</v>
      </c>
      <c r="F8" s="42">
        <v>250177754</v>
      </c>
      <c r="G8" s="42"/>
      <c r="H8" s="77">
        <f t="shared" si="0"/>
        <v>4607069847</v>
      </c>
    </row>
    <row r="9" spans="1:8" ht="15.75" customHeight="1" thickBot="1" x14ac:dyDescent="0.3">
      <c r="A9" s="79" t="s">
        <v>7</v>
      </c>
      <c r="B9" s="47"/>
      <c r="C9" s="48"/>
      <c r="D9" s="48"/>
      <c r="E9" s="48"/>
      <c r="F9" s="49"/>
      <c r="G9" s="50"/>
      <c r="H9" s="77">
        <f t="shared" si="0"/>
        <v>0</v>
      </c>
    </row>
    <row r="10" spans="1:8" ht="15.75" customHeight="1" thickBot="1" x14ac:dyDescent="0.3">
      <c r="A10" s="54" t="s">
        <v>8</v>
      </c>
      <c r="B10" s="51">
        <f t="shared" ref="B10:H10" si="1">+SUM(B4:B9)</f>
        <v>18652876545</v>
      </c>
      <c r="C10" s="51">
        <f t="shared" si="1"/>
        <v>315509211511</v>
      </c>
      <c r="D10" s="51">
        <f t="shared" si="1"/>
        <v>3246154449</v>
      </c>
      <c r="E10" s="51">
        <f t="shared" si="1"/>
        <v>2532363369</v>
      </c>
      <c r="F10" s="51">
        <f t="shared" si="1"/>
        <v>4936266959</v>
      </c>
      <c r="G10" s="51">
        <f t="shared" si="1"/>
        <v>0</v>
      </c>
      <c r="H10" s="51">
        <f t="shared" si="1"/>
        <v>344876872833</v>
      </c>
    </row>
    <row r="12" spans="1:8" x14ac:dyDescent="0.25">
      <c r="A12" s="107" t="s">
        <v>48</v>
      </c>
      <c r="B12" s="107"/>
      <c r="C12" s="107"/>
      <c r="D12" s="107"/>
      <c r="E12" s="98"/>
    </row>
    <row r="13" spans="1:8" x14ac:dyDescent="0.25">
      <c r="A13" s="107" t="s">
        <v>60</v>
      </c>
      <c r="B13" s="107"/>
      <c r="C13" s="107"/>
      <c r="D13" s="107"/>
      <c r="E13" s="107"/>
    </row>
    <row r="16" spans="1:8" x14ac:dyDescent="0.25">
      <c r="A16" s="130" t="s">
        <v>61</v>
      </c>
    </row>
    <row r="17" spans="1:1" x14ac:dyDescent="0.25">
      <c r="A17" s="130" t="s">
        <v>62</v>
      </c>
    </row>
  </sheetData>
  <mergeCells count="4">
    <mergeCell ref="A2:H2"/>
    <mergeCell ref="A1:H1"/>
    <mergeCell ref="A12:D12"/>
    <mergeCell ref="A13:E13"/>
  </mergeCells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0"/>
  <sheetViews>
    <sheetView zoomScaleNormal="100" workbookViewId="0">
      <pane xSplit="1" topLeftCell="B1" activePane="topRight" state="frozen"/>
      <selection pane="topRight" sqref="A1:M1"/>
    </sheetView>
  </sheetViews>
  <sheetFormatPr baseColWidth="10" defaultColWidth="11.42578125" defaultRowHeight="15" x14ac:dyDescent="0.25"/>
  <cols>
    <col min="1" max="1" width="36.42578125" bestFit="1" customWidth="1"/>
    <col min="2" max="2" width="17.42578125" customWidth="1"/>
    <col min="3" max="3" width="16.85546875" customWidth="1"/>
    <col min="4" max="4" width="15.42578125" customWidth="1"/>
    <col min="5" max="5" width="20.7109375" customWidth="1"/>
    <col min="6" max="6" width="19.42578125" customWidth="1"/>
    <col min="7" max="7" width="18.42578125" customWidth="1"/>
    <col min="8" max="8" width="16.7109375" customWidth="1"/>
    <col min="9" max="9" width="17.28515625" customWidth="1"/>
    <col min="10" max="10" width="11.42578125" customWidth="1"/>
    <col min="11" max="11" width="16.85546875" customWidth="1"/>
    <col min="12" max="12" width="19.85546875" customWidth="1"/>
    <col min="13" max="13" width="14.7109375" customWidth="1"/>
    <col min="14" max="14" width="15.42578125" customWidth="1"/>
  </cols>
  <sheetData>
    <row r="1" spans="1:14" s="36" customFormat="1" ht="16.5" customHeight="1" x14ac:dyDescent="0.25">
      <c r="A1" s="110" t="s">
        <v>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4" ht="31.5" customHeight="1" thickBot="1" x14ac:dyDescent="0.3">
      <c r="A2" s="108" t="s">
        <v>55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4" s="36" customFormat="1" ht="25.5" customHeight="1" thickTop="1" thickBot="1" x14ac:dyDescent="0.3">
      <c r="A3" s="67"/>
      <c r="B3" s="112" t="s">
        <v>49</v>
      </c>
      <c r="C3" s="113"/>
      <c r="D3" s="113"/>
      <c r="E3" s="113"/>
      <c r="F3" s="113"/>
      <c r="G3" s="113"/>
      <c r="H3" s="112" t="s">
        <v>50</v>
      </c>
      <c r="I3" s="113"/>
      <c r="J3" s="113"/>
      <c r="K3" s="113"/>
      <c r="L3" s="113"/>
      <c r="M3" s="114"/>
    </row>
    <row r="4" spans="1:14" ht="15.75" thickTop="1" x14ac:dyDescent="0.25">
      <c r="A4" s="62" t="s">
        <v>10</v>
      </c>
      <c r="B4" s="66" t="s">
        <v>11</v>
      </c>
      <c r="C4" s="60" t="s">
        <v>12</v>
      </c>
      <c r="D4" s="60" t="s">
        <v>13</v>
      </c>
      <c r="E4" s="60" t="s">
        <v>46</v>
      </c>
      <c r="F4" s="60" t="s">
        <v>14</v>
      </c>
      <c r="G4" s="99" t="s">
        <v>15</v>
      </c>
      <c r="H4" s="61" t="s">
        <v>11</v>
      </c>
      <c r="I4" s="60" t="s">
        <v>12</v>
      </c>
      <c r="J4" s="60" t="s">
        <v>13</v>
      </c>
      <c r="K4" s="60" t="s">
        <v>46</v>
      </c>
      <c r="L4" s="60" t="s">
        <v>14</v>
      </c>
      <c r="M4" s="99" t="s">
        <v>15</v>
      </c>
    </row>
    <row r="5" spans="1:14" x14ac:dyDescent="0.25">
      <c r="A5" s="63" t="s">
        <v>16</v>
      </c>
      <c r="B5" s="39"/>
      <c r="C5" s="12">
        <v>28571772</v>
      </c>
      <c r="D5" s="13"/>
      <c r="E5" s="13">
        <v>40193775</v>
      </c>
      <c r="F5" s="13">
        <v>2007758</v>
      </c>
      <c r="G5" s="100"/>
      <c r="H5" s="57">
        <v>8648219</v>
      </c>
      <c r="I5" s="12">
        <v>28686349</v>
      </c>
      <c r="J5" s="13"/>
      <c r="K5" s="15">
        <v>15652756</v>
      </c>
      <c r="L5" s="13">
        <v>113001</v>
      </c>
      <c r="M5" s="100"/>
    </row>
    <row r="6" spans="1:14" x14ac:dyDescent="0.25">
      <c r="A6" s="63" t="s">
        <v>17</v>
      </c>
      <c r="B6" s="64"/>
      <c r="C6" s="12"/>
      <c r="D6" s="13"/>
      <c r="E6" s="13"/>
      <c r="F6" s="13"/>
      <c r="G6" s="100"/>
      <c r="H6" s="57"/>
      <c r="I6" s="12"/>
      <c r="J6" s="13"/>
      <c r="K6" s="15"/>
      <c r="L6" s="13"/>
      <c r="M6" s="100"/>
    </row>
    <row r="7" spans="1:14" x14ac:dyDescent="0.25">
      <c r="A7" s="63" t="s">
        <v>18</v>
      </c>
      <c r="B7" s="64">
        <v>4550000</v>
      </c>
      <c r="C7" s="12">
        <v>22578814</v>
      </c>
      <c r="D7" s="13"/>
      <c r="E7" s="13">
        <v>7741351</v>
      </c>
      <c r="F7" s="13">
        <v>948090</v>
      </c>
      <c r="G7" s="100"/>
      <c r="H7" s="57"/>
      <c r="I7" s="12">
        <v>13051416</v>
      </c>
      <c r="J7" s="13"/>
      <c r="K7" s="15">
        <v>8410600</v>
      </c>
      <c r="L7" s="13"/>
      <c r="M7" s="100"/>
      <c r="N7" s="24"/>
    </row>
    <row r="8" spans="1:14" x14ac:dyDescent="0.25">
      <c r="A8" s="63" t="s">
        <v>19</v>
      </c>
      <c r="B8" s="64">
        <v>378000</v>
      </c>
      <c r="C8" s="12">
        <v>77392074</v>
      </c>
      <c r="D8" s="13"/>
      <c r="E8" s="13">
        <v>43474793</v>
      </c>
      <c r="F8" s="13">
        <v>6272544</v>
      </c>
      <c r="G8" s="100"/>
      <c r="H8" s="57"/>
      <c r="I8" s="12">
        <v>47063191</v>
      </c>
      <c r="J8" s="13"/>
      <c r="K8" s="15">
        <v>27669105</v>
      </c>
      <c r="L8" s="13">
        <v>1784393</v>
      </c>
      <c r="M8" s="100"/>
    </row>
    <row r="9" spans="1:14" x14ac:dyDescent="0.25">
      <c r="A9" s="63" t="s">
        <v>20</v>
      </c>
      <c r="B9" s="64">
        <v>2400300</v>
      </c>
      <c r="C9" s="12">
        <v>209391902</v>
      </c>
      <c r="D9" s="13"/>
      <c r="E9" s="13">
        <v>22123056</v>
      </c>
      <c r="F9" s="13">
        <v>8287015</v>
      </c>
      <c r="G9" s="100"/>
      <c r="H9" s="57"/>
      <c r="I9" s="12">
        <v>94459559</v>
      </c>
      <c r="J9" s="13"/>
      <c r="K9" s="15">
        <v>8515341</v>
      </c>
      <c r="L9" s="13">
        <v>6831494</v>
      </c>
      <c r="M9" s="100"/>
    </row>
    <row r="10" spans="1:14" x14ac:dyDescent="0.25">
      <c r="A10" s="63" t="s">
        <v>21</v>
      </c>
      <c r="B10" s="64">
        <v>129764038</v>
      </c>
      <c r="C10" s="12">
        <v>826379228</v>
      </c>
      <c r="D10" s="13"/>
      <c r="E10" s="13">
        <v>442013287</v>
      </c>
      <c r="F10" s="13">
        <v>34954686</v>
      </c>
      <c r="G10" s="100"/>
      <c r="H10" s="57">
        <v>13664390</v>
      </c>
      <c r="I10" s="12">
        <v>345962843</v>
      </c>
      <c r="J10" s="13"/>
      <c r="K10" s="15">
        <v>600539416</v>
      </c>
      <c r="L10" s="13">
        <v>23813186</v>
      </c>
      <c r="M10" s="100"/>
    </row>
    <row r="11" spans="1:14" x14ac:dyDescent="0.25">
      <c r="A11" s="63" t="s">
        <v>22</v>
      </c>
      <c r="B11" s="64">
        <v>20563349</v>
      </c>
      <c r="C11" s="12">
        <v>194692309</v>
      </c>
      <c r="D11" s="13"/>
      <c r="E11" s="13">
        <v>35724547</v>
      </c>
      <c r="F11" s="13">
        <v>13753997</v>
      </c>
      <c r="G11" s="100"/>
      <c r="H11" s="57">
        <v>21400000</v>
      </c>
      <c r="I11" s="12">
        <v>53484061</v>
      </c>
      <c r="J11" s="13"/>
      <c r="K11" s="15">
        <v>56898346</v>
      </c>
      <c r="L11" s="13">
        <v>3785686</v>
      </c>
      <c r="M11" s="100"/>
    </row>
    <row r="12" spans="1:14" x14ac:dyDescent="0.25">
      <c r="A12" s="63" t="s">
        <v>23</v>
      </c>
      <c r="B12" s="64"/>
      <c r="C12" s="12">
        <v>9743028</v>
      </c>
      <c r="D12" s="13"/>
      <c r="E12" s="13"/>
      <c r="F12" s="13"/>
      <c r="G12" s="100"/>
      <c r="H12" s="57"/>
      <c r="I12" s="12">
        <v>304201285379</v>
      </c>
      <c r="J12" s="13"/>
      <c r="K12" s="15"/>
      <c r="L12" s="13"/>
      <c r="M12" s="100"/>
    </row>
    <row r="13" spans="1:14" x14ac:dyDescent="0.25">
      <c r="A13" s="63" t="s">
        <v>24</v>
      </c>
      <c r="B13" s="64"/>
      <c r="C13" s="12"/>
      <c r="D13" s="13"/>
      <c r="E13" s="13"/>
      <c r="F13" s="13"/>
      <c r="G13" s="100"/>
      <c r="H13" s="57"/>
      <c r="I13" s="12"/>
      <c r="J13" s="13"/>
      <c r="K13" s="15"/>
      <c r="L13" s="13"/>
      <c r="M13" s="100"/>
    </row>
    <row r="14" spans="1:14" x14ac:dyDescent="0.25">
      <c r="A14" s="63" t="s">
        <v>25</v>
      </c>
      <c r="B14" s="64">
        <v>19372814</v>
      </c>
      <c r="C14" s="12"/>
      <c r="D14" s="13"/>
      <c r="E14" s="13"/>
      <c r="F14" s="13"/>
      <c r="G14" s="100"/>
      <c r="H14" s="57">
        <v>32286229</v>
      </c>
      <c r="I14" s="12"/>
      <c r="J14" s="13"/>
      <c r="K14" s="15"/>
      <c r="L14" s="13"/>
      <c r="M14" s="100"/>
    </row>
    <row r="15" spans="1:14" x14ac:dyDescent="0.25">
      <c r="A15" s="63" t="s">
        <v>26</v>
      </c>
      <c r="B15" s="64">
        <v>90125733</v>
      </c>
      <c r="C15" s="12">
        <v>607364346</v>
      </c>
      <c r="D15" s="13"/>
      <c r="E15" s="13">
        <v>133348667</v>
      </c>
      <c r="F15" s="13">
        <v>58510996</v>
      </c>
      <c r="G15" s="100"/>
      <c r="H15" s="57">
        <v>71740872</v>
      </c>
      <c r="I15" s="12">
        <v>171152867</v>
      </c>
      <c r="J15" s="13"/>
      <c r="K15" s="15">
        <v>139626039</v>
      </c>
      <c r="L15" s="13">
        <v>3773312</v>
      </c>
      <c r="M15" s="100"/>
    </row>
    <row r="16" spans="1:14" x14ac:dyDescent="0.25">
      <c r="A16" s="63" t="s">
        <v>27</v>
      </c>
      <c r="B16" s="65"/>
      <c r="C16" s="12">
        <v>16314545</v>
      </c>
      <c r="D16" s="13"/>
      <c r="E16" s="13"/>
      <c r="F16" s="13">
        <v>6660841</v>
      </c>
      <c r="G16" s="100"/>
      <c r="H16" s="58"/>
      <c r="I16" s="12">
        <v>3162391</v>
      </c>
      <c r="J16" s="13"/>
      <c r="K16" s="15"/>
      <c r="L16" s="13">
        <v>190505</v>
      </c>
      <c r="M16" s="100"/>
    </row>
    <row r="17" spans="1:14" x14ac:dyDescent="0.25">
      <c r="A17" s="63" t="s">
        <v>28</v>
      </c>
      <c r="B17" s="65"/>
      <c r="C17" s="12"/>
      <c r="D17" s="13"/>
      <c r="E17" s="13">
        <v>203462</v>
      </c>
      <c r="F17" s="13"/>
      <c r="G17" s="100"/>
      <c r="H17" s="58"/>
      <c r="I17" s="13"/>
      <c r="J17" s="13"/>
      <c r="K17" s="15">
        <v>97590</v>
      </c>
      <c r="L17" s="13"/>
      <c r="M17" s="100"/>
    </row>
    <row r="18" spans="1:14" x14ac:dyDescent="0.25">
      <c r="A18" s="63" t="s">
        <v>29</v>
      </c>
      <c r="B18" s="65"/>
      <c r="C18" s="13">
        <v>9581408</v>
      </c>
      <c r="D18" s="13"/>
      <c r="E18" s="13">
        <v>292985</v>
      </c>
      <c r="F18" s="13">
        <v>284846</v>
      </c>
      <c r="G18" s="100"/>
      <c r="H18" s="58"/>
      <c r="I18" s="13">
        <v>7640979</v>
      </c>
      <c r="J18" s="13"/>
      <c r="K18" s="15">
        <v>551705</v>
      </c>
      <c r="L18" s="13">
        <v>284944</v>
      </c>
      <c r="M18" s="100"/>
    </row>
    <row r="19" spans="1:14" x14ac:dyDescent="0.25">
      <c r="A19" s="63" t="s">
        <v>30</v>
      </c>
      <c r="B19" s="65"/>
      <c r="C19" s="13">
        <v>9521437664</v>
      </c>
      <c r="D19" s="13"/>
      <c r="E19" s="13">
        <v>46499969</v>
      </c>
      <c r="F19" s="13">
        <v>3667825893</v>
      </c>
      <c r="G19" s="100"/>
      <c r="H19" s="58"/>
      <c r="I19" s="13">
        <v>7808046492</v>
      </c>
      <c r="J19" s="13"/>
      <c r="K19" s="15">
        <v>48012181</v>
      </c>
      <c r="L19" s="13">
        <v>3966829</v>
      </c>
      <c r="M19" s="100"/>
    </row>
    <row r="20" spans="1:14" x14ac:dyDescent="0.25">
      <c r="A20" s="63" t="s">
        <v>31</v>
      </c>
      <c r="B20" s="65"/>
      <c r="C20" s="12">
        <v>66327106</v>
      </c>
      <c r="D20" s="13"/>
      <c r="E20" s="13">
        <v>64485129</v>
      </c>
      <c r="F20" s="13">
        <v>593294</v>
      </c>
      <c r="G20" s="100"/>
      <c r="H20" s="58"/>
      <c r="I20" s="12">
        <v>54570784</v>
      </c>
      <c r="J20" s="13"/>
      <c r="K20" s="15">
        <v>43806051</v>
      </c>
      <c r="L20" s="13">
        <v>780747</v>
      </c>
      <c r="M20" s="100"/>
    </row>
    <row r="21" spans="1:14" ht="15.75" thickBot="1" x14ac:dyDescent="0.3">
      <c r="A21" s="68" t="s">
        <v>32</v>
      </c>
      <c r="B21" s="69">
        <f>+SUM(B5:B20)</f>
        <v>267154234</v>
      </c>
      <c r="C21" s="70">
        <f>+SUM(C5:C20)</f>
        <v>11589774196</v>
      </c>
      <c r="D21" s="70">
        <f t="shared" ref="D21:F21" si="0">+SUM(D5:D20)</f>
        <v>0</v>
      </c>
      <c r="E21" s="70">
        <f t="shared" si="0"/>
        <v>836101021</v>
      </c>
      <c r="F21" s="70">
        <f t="shared" si="0"/>
        <v>3800099960</v>
      </c>
      <c r="G21" s="101">
        <f>+SUM(G5:G20)</f>
        <v>0</v>
      </c>
      <c r="H21" s="71">
        <f>SUM(H5:H20)</f>
        <v>147739710</v>
      </c>
      <c r="I21" s="70">
        <f>SUM(I5:I20)</f>
        <v>312828566311</v>
      </c>
      <c r="J21" s="70">
        <f t="shared" ref="J21:M21" si="1">SUM(J5:J20)</f>
        <v>0</v>
      </c>
      <c r="K21" s="70">
        <f>SUM(K5:K20)</f>
        <v>949779130</v>
      </c>
      <c r="L21" s="70">
        <f t="shared" si="1"/>
        <v>45324097</v>
      </c>
      <c r="M21" s="101">
        <f t="shared" si="1"/>
        <v>0</v>
      </c>
    </row>
    <row r="22" spans="1:14" s="36" customFormat="1" ht="25.5" customHeight="1" thickTop="1" thickBot="1" x14ac:dyDescent="0.3">
      <c r="A22" s="67"/>
      <c r="B22" s="112" t="s">
        <v>51</v>
      </c>
      <c r="C22" s="113"/>
      <c r="D22" s="113"/>
      <c r="E22" s="113"/>
      <c r="F22" s="113"/>
      <c r="G22" s="113"/>
      <c r="H22" s="112" t="s">
        <v>52</v>
      </c>
      <c r="I22" s="113"/>
      <c r="J22" s="113"/>
      <c r="K22" s="113"/>
      <c r="L22" s="113"/>
      <c r="M22" s="113"/>
      <c r="N22" s="78"/>
    </row>
    <row r="23" spans="1:14" ht="15.75" thickTop="1" x14ac:dyDescent="0.25">
      <c r="A23" s="62" t="s">
        <v>10</v>
      </c>
      <c r="B23" s="66" t="s">
        <v>11</v>
      </c>
      <c r="C23" s="60" t="s">
        <v>12</v>
      </c>
      <c r="D23" s="60" t="s">
        <v>13</v>
      </c>
      <c r="E23" s="60" t="s">
        <v>46</v>
      </c>
      <c r="F23" s="60" t="s">
        <v>14</v>
      </c>
      <c r="G23" s="99" t="s">
        <v>15</v>
      </c>
      <c r="H23" s="61" t="s">
        <v>11</v>
      </c>
      <c r="I23" s="60" t="s">
        <v>12</v>
      </c>
      <c r="J23" s="60" t="s">
        <v>13</v>
      </c>
      <c r="K23" s="60" t="s">
        <v>46</v>
      </c>
      <c r="L23" s="60" t="s">
        <v>14</v>
      </c>
      <c r="M23" s="99" t="s">
        <v>15</v>
      </c>
    </row>
    <row r="24" spans="1:14" x14ac:dyDescent="0.25">
      <c r="A24" s="63" t="s">
        <v>16</v>
      </c>
      <c r="B24" s="64">
        <v>30000</v>
      </c>
      <c r="C24" s="12">
        <v>16393784</v>
      </c>
      <c r="D24" s="13"/>
      <c r="E24" s="14">
        <v>43771902</v>
      </c>
      <c r="F24" s="13">
        <v>2322622</v>
      </c>
      <c r="G24" s="100"/>
      <c r="H24" s="57">
        <v>569000</v>
      </c>
      <c r="I24" s="12">
        <v>25777935</v>
      </c>
      <c r="J24" s="13"/>
      <c r="K24" s="15">
        <v>12533142</v>
      </c>
      <c r="L24" s="13">
        <v>274458</v>
      </c>
      <c r="M24" s="100"/>
    </row>
    <row r="25" spans="1:14" x14ac:dyDescent="0.25">
      <c r="A25" s="63" t="s">
        <v>17</v>
      </c>
      <c r="B25" s="64"/>
      <c r="C25" s="12"/>
      <c r="D25" s="13"/>
      <c r="E25" s="14"/>
      <c r="F25" s="13"/>
      <c r="G25" s="100"/>
      <c r="H25" s="57"/>
      <c r="I25" s="12"/>
      <c r="J25" s="13"/>
      <c r="K25" s="15"/>
      <c r="L25" s="13"/>
      <c r="M25" s="100"/>
    </row>
    <row r="26" spans="1:14" x14ac:dyDescent="0.25">
      <c r="A26" s="63" t="s">
        <v>18</v>
      </c>
      <c r="B26" s="64"/>
      <c r="C26" s="12">
        <v>14574450</v>
      </c>
      <c r="D26" s="13"/>
      <c r="E26" s="14">
        <v>17324117</v>
      </c>
      <c r="F26" s="13">
        <v>3588050</v>
      </c>
      <c r="G26" s="100"/>
      <c r="H26" s="57"/>
      <c r="I26" s="12">
        <v>16095903</v>
      </c>
      <c r="J26" s="13"/>
      <c r="K26" s="15">
        <v>3056050</v>
      </c>
      <c r="L26" s="13">
        <v>2077436</v>
      </c>
      <c r="M26" s="100"/>
      <c r="N26" s="24"/>
    </row>
    <row r="27" spans="1:14" x14ac:dyDescent="0.25">
      <c r="A27" s="63" t="s">
        <v>19</v>
      </c>
      <c r="B27" s="64">
        <v>13678531</v>
      </c>
      <c r="C27" s="12">
        <v>72061337</v>
      </c>
      <c r="D27" s="13"/>
      <c r="E27" s="14">
        <v>20076000</v>
      </c>
      <c r="F27" s="13">
        <v>1513709</v>
      </c>
      <c r="G27" s="100"/>
      <c r="H27" s="57"/>
      <c r="I27" s="12">
        <v>64531397</v>
      </c>
      <c r="J27" s="13"/>
      <c r="K27" s="15">
        <v>7795200</v>
      </c>
      <c r="L27" s="13">
        <v>4872684</v>
      </c>
      <c r="M27" s="100"/>
    </row>
    <row r="28" spans="1:14" x14ac:dyDescent="0.25">
      <c r="A28" s="63" t="s">
        <v>20</v>
      </c>
      <c r="B28" s="64">
        <v>13487746</v>
      </c>
      <c r="C28" s="12">
        <v>96801261</v>
      </c>
      <c r="D28" s="13"/>
      <c r="E28" s="14">
        <v>36873302</v>
      </c>
      <c r="F28" s="13">
        <v>11785302</v>
      </c>
      <c r="G28" s="100"/>
      <c r="H28" s="57"/>
      <c r="I28" s="12">
        <v>99670460</v>
      </c>
      <c r="J28" s="13"/>
      <c r="K28" s="15">
        <v>15744700</v>
      </c>
      <c r="L28" s="13">
        <v>11577903</v>
      </c>
      <c r="M28" s="100"/>
    </row>
    <row r="29" spans="1:14" x14ac:dyDescent="0.25">
      <c r="A29" s="63" t="s">
        <v>21</v>
      </c>
      <c r="B29" s="64">
        <v>46795244</v>
      </c>
      <c r="C29" s="12">
        <v>356702619</v>
      </c>
      <c r="D29" s="13"/>
      <c r="E29" s="14">
        <v>467240002</v>
      </c>
      <c r="F29" s="13">
        <v>69838829</v>
      </c>
      <c r="G29" s="100"/>
      <c r="H29" s="57"/>
      <c r="I29" s="12">
        <v>347822671</v>
      </c>
      <c r="J29" s="13"/>
      <c r="K29" s="15">
        <v>412474084</v>
      </c>
      <c r="L29" s="13">
        <v>26411300</v>
      </c>
      <c r="M29" s="100"/>
    </row>
    <row r="30" spans="1:14" x14ac:dyDescent="0.25">
      <c r="A30" s="63" t="s">
        <v>22</v>
      </c>
      <c r="B30" s="64">
        <v>16795578</v>
      </c>
      <c r="C30" s="12">
        <v>37193981</v>
      </c>
      <c r="D30" s="13"/>
      <c r="E30" s="14">
        <v>79641616</v>
      </c>
      <c r="F30" s="13">
        <v>18596991</v>
      </c>
      <c r="G30" s="100"/>
      <c r="H30" s="57">
        <v>12025000</v>
      </c>
      <c r="I30" s="12">
        <v>30756180</v>
      </c>
      <c r="J30" s="13"/>
      <c r="K30" s="15">
        <v>69886126</v>
      </c>
      <c r="L30" s="13">
        <v>5370931</v>
      </c>
      <c r="M30" s="100"/>
    </row>
    <row r="31" spans="1:14" x14ac:dyDescent="0.25">
      <c r="A31" s="63" t="s">
        <v>23</v>
      </c>
      <c r="B31" s="64"/>
      <c r="C31" s="12">
        <v>15151159</v>
      </c>
      <c r="D31" s="13"/>
      <c r="E31" s="14"/>
      <c r="F31" s="13"/>
      <c r="G31" s="100"/>
      <c r="H31" s="57"/>
      <c r="I31" s="12">
        <v>38823813</v>
      </c>
      <c r="J31" s="13"/>
      <c r="K31" s="15"/>
      <c r="L31" s="13"/>
      <c r="M31" s="100"/>
    </row>
    <row r="32" spans="1:14" x14ac:dyDescent="0.25">
      <c r="A32" s="63" t="s">
        <v>24</v>
      </c>
      <c r="B32" s="64"/>
      <c r="C32" s="12"/>
      <c r="D32" s="13"/>
      <c r="E32" s="14"/>
      <c r="F32" s="13"/>
      <c r="G32" s="100"/>
      <c r="H32" s="57">
        <v>475000</v>
      </c>
      <c r="I32" s="12"/>
      <c r="J32" s="13"/>
      <c r="K32" s="15"/>
      <c r="L32" s="13"/>
      <c r="M32" s="100"/>
    </row>
    <row r="33" spans="1:13" x14ac:dyDescent="0.25">
      <c r="A33" s="63" t="s">
        <v>25</v>
      </c>
      <c r="B33" s="64">
        <v>10356662</v>
      </c>
      <c r="C33" s="12"/>
      <c r="D33" s="13"/>
      <c r="E33" s="14"/>
      <c r="F33" s="13"/>
      <c r="G33" s="100"/>
      <c r="H33" s="57">
        <v>29207392</v>
      </c>
      <c r="I33" s="12"/>
      <c r="J33" s="13"/>
      <c r="K33" s="15"/>
      <c r="L33" s="13"/>
      <c r="M33" s="100"/>
    </row>
    <row r="34" spans="1:13" x14ac:dyDescent="0.25">
      <c r="A34" s="63" t="s">
        <v>26</v>
      </c>
      <c r="B34" s="64">
        <v>18886953</v>
      </c>
      <c r="C34" s="12">
        <v>432143819</v>
      </c>
      <c r="D34" s="13"/>
      <c r="E34" s="14">
        <v>147005929</v>
      </c>
      <c r="F34" s="13">
        <v>47185338</v>
      </c>
      <c r="G34" s="100"/>
      <c r="H34" s="57">
        <v>1329454</v>
      </c>
      <c r="I34" s="12">
        <v>464430371</v>
      </c>
      <c r="J34" s="13"/>
      <c r="K34" s="15">
        <v>35067281</v>
      </c>
      <c r="L34" s="13">
        <v>40460541</v>
      </c>
      <c r="M34" s="100"/>
    </row>
    <row r="35" spans="1:13" x14ac:dyDescent="0.25">
      <c r="A35" s="63" t="s">
        <v>27</v>
      </c>
      <c r="B35" s="65"/>
      <c r="C35" s="12">
        <v>11828070</v>
      </c>
      <c r="D35" s="13"/>
      <c r="E35" s="14"/>
      <c r="F35" s="13">
        <v>707038</v>
      </c>
      <c r="G35" s="100"/>
      <c r="H35" s="58"/>
      <c r="I35" s="12">
        <v>10978318</v>
      </c>
      <c r="J35" s="13"/>
      <c r="K35" s="15"/>
      <c r="L35" s="13">
        <v>2331795</v>
      </c>
      <c r="M35" s="100"/>
    </row>
    <row r="36" spans="1:13" x14ac:dyDescent="0.25">
      <c r="A36" s="63" t="s">
        <v>28</v>
      </c>
      <c r="B36" s="65"/>
      <c r="C36" s="13"/>
      <c r="D36" s="13"/>
      <c r="E36" s="14"/>
      <c r="F36" s="13"/>
      <c r="G36" s="100"/>
      <c r="H36" s="58"/>
      <c r="I36" s="13"/>
      <c r="J36" s="13"/>
      <c r="K36" s="15"/>
      <c r="L36" s="13"/>
      <c r="M36" s="100"/>
    </row>
    <row r="37" spans="1:13" x14ac:dyDescent="0.25">
      <c r="A37" s="63" t="s">
        <v>29</v>
      </c>
      <c r="B37" s="65"/>
      <c r="C37" s="13"/>
      <c r="D37" s="13"/>
      <c r="E37" s="14">
        <v>2410721</v>
      </c>
      <c r="F37" s="13"/>
      <c r="G37" s="100"/>
      <c r="H37" s="58"/>
      <c r="I37" s="13"/>
      <c r="J37" s="13"/>
      <c r="K37" s="15">
        <v>2584127</v>
      </c>
      <c r="L37" s="13"/>
      <c r="M37" s="100"/>
    </row>
    <row r="38" spans="1:13" x14ac:dyDescent="0.25">
      <c r="A38" s="63" t="s">
        <v>30</v>
      </c>
      <c r="B38" s="65"/>
      <c r="C38" s="13"/>
      <c r="D38" s="13"/>
      <c r="E38" s="14">
        <v>45123749</v>
      </c>
      <c r="F38" s="13"/>
      <c r="G38" s="100"/>
      <c r="H38" s="58"/>
      <c r="I38" s="13"/>
      <c r="J38" s="13"/>
      <c r="K38" s="15">
        <v>41312741</v>
      </c>
      <c r="L38" s="13"/>
      <c r="M38" s="100"/>
    </row>
    <row r="39" spans="1:13" x14ac:dyDescent="0.25">
      <c r="A39" s="63" t="s">
        <v>31</v>
      </c>
      <c r="B39" s="65"/>
      <c r="C39" s="12"/>
      <c r="D39" s="13"/>
      <c r="E39" s="14">
        <v>37896001</v>
      </c>
      <c r="F39" s="13"/>
      <c r="G39" s="100"/>
      <c r="H39" s="58"/>
      <c r="I39" s="12"/>
      <c r="J39" s="13"/>
      <c r="K39" s="15">
        <v>27843972</v>
      </c>
      <c r="L39" s="13"/>
      <c r="M39" s="100"/>
    </row>
    <row r="40" spans="1:13" ht="15.75" thickBot="1" x14ac:dyDescent="0.3">
      <c r="A40" s="68" t="s">
        <v>32</v>
      </c>
      <c r="B40" s="69">
        <f>SUM(B24:B39)</f>
        <v>120030714</v>
      </c>
      <c r="C40" s="69">
        <f t="shared" ref="C40:G40" si="2">SUM(C24:C39)</f>
        <v>1052850480</v>
      </c>
      <c r="D40" s="69">
        <f t="shared" si="2"/>
        <v>0</v>
      </c>
      <c r="E40" s="69">
        <f t="shared" si="2"/>
        <v>897363339</v>
      </c>
      <c r="F40" s="69">
        <f t="shared" si="2"/>
        <v>155537879</v>
      </c>
      <c r="G40" s="102">
        <f t="shared" si="2"/>
        <v>0</v>
      </c>
      <c r="H40" s="71">
        <f>+SUM(H24:H39)</f>
        <v>43605846</v>
      </c>
      <c r="I40" s="70">
        <f t="shared" ref="I40:L40" si="3">+SUM(I24:I39)</f>
        <v>1098887048</v>
      </c>
      <c r="J40" s="70">
        <f t="shared" si="3"/>
        <v>0</v>
      </c>
      <c r="K40" s="70">
        <f>+SUM(K24:K39)</f>
        <v>628297423</v>
      </c>
      <c r="L40" s="70">
        <f t="shared" si="3"/>
        <v>93377048</v>
      </c>
      <c r="M40" s="101">
        <f>+SUM(M24:M39)</f>
        <v>0</v>
      </c>
    </row>
    <row r="41" spans="1:13" s="36" customFormat="1" ht="25.5" customHeight="1" thickTop="1" thickBot="1" x14ac:dyDescent="0.3">
      <c r="A41" s="67"/>
      <c r="B41" s="112" t="s">
        <v>53</v>
      </c>
      <c r="C41" s="113"/>
      <c r="D41" s="113"/>
      <c r="E41" s="113"/>
      <c r="F41" s="113"/>
      <c r="G41" s="114"/>
      <c r="H41" s="113" t="s">
        <v>54</v>
      </c>
      <c r="I41" s="113"/>
      <c r="J41" s="113"/>
      <c r="K41" s="113"/>
      <c r="L41" s="113"/>
      <c r="M41" s="114"/>
    </row>
    <row r="42" spans="1:13" ht="15.75" thickTop="1" x14ac:dyDescent="0.25">
      <c r="A42" s="62" t="s">
        <v>10</v>
      </c>
      <c r="B42" s="66" t="s">
        <v>11</v>
      </c>
      <c r="C42" s="60" t="s">
        <v>12</v>
      </c>
      <c r="D42" s="60" t="s">
        <v>13</v>
      </c>
      <c r="E42" s="60" t="s">
        <v>46</v>
      </c>
      <c r="F42" s="60" t="s">
        <v>14</v>
      </c>
      <c r="G42" s="99" t="s">
        <v>15</v>
      </c>
      <c r="H42" s="61" t="s">
        <v>11</v>
      </c>
      <c r="I42" s="60" t="s">
        <v>12</v>
      </c>
      <c r="J42" s="60" t="s">
        <v>13</v>
      </c>
      <c r="K42" s="60" t="s">
        <v>46</v>
      </c>
      <c r="L42" s="60" t="s">
        <v>14</v>
      </c>
      <c r="M42" s="99" t="s">
        <v>15</v>
      </c>
    </row>
    <row r="43" spans="1:13" x14ac:dyDescent="0.25">
      <c r="A43" s="63" t="s">
        <v>16</v>
      </c>
      <c r="B43" s="64">
        <v>7185436</v>
      </c>
      <c r="C43" s="12">
        <v>11046118</v>
      </c>
      <c r="D43" s="13"/>
      <c r="E43" s="15">
        <v>40080399</v>
      </c>
      <c r="F43" s="13">
        <v>2382892</v>
      </c>
      <c r="G43" s="100"/>
      <c r="H43" s="57"/>
      <c r="I43" s="12"/>
      <c r="J43" s="13"/>
      <c r="K43" s="15"/>
      <c r="L43" s="13"/>
      <c r="M43" s="100"/>
    </row>
    <row r="44" spans="1:13" x14ac:dyDescent="0.25">
      <c r="A44" s="63" t="s">
        <v>17</v>
      </c>
      <c r="B44" s="64"/>
      <c r="C44" s="12"/>
      <c r="D44" s="13"/>
      <c r="E44" s="15"/>
      <c r="F44" s="13"/>
      <c r="G44" s="100"/>
      <c r="H44" s="57"/>
      <c r="I44" s="12"/>
      <c r="J44" s="13"/>
      <c r="K44" s="15"/>
      <c r="L44" s="13"/>
      <c r="M44" s="100"/>
    </row>
    <row r="45" spans="1:13" x14ac:dyDescent="0.25">
      <c r="A45" s="63" t="s">
        <v>18</v>
      </c>
      <c r="B45" s="64"/>
      <c r="C45" s="12">
        <v>10468569</v>
      </c>
      <c r="D45" s="13"/>
      <c r="E45" s="15">
        <v>2870500</v>
      </c>
      <c r="F45" s="13">
        <v>565432</v>
      </c>
      <c r="G45" s="100"/>
      <c r="H45" s="57"/>
      <c r="I45" s="12"/>
      <c r="J45" s="13"/>
      <c r="K45" s="15"/>
      <c r="L45" s="13"/>
      <c r="M45" s="100"/>
    </row>
    <row r="46" spans="1:13" x14ac:dyDescent="0.25">
      <c r="A46" s="63" t="s">
        <v>19</v>
      </c>
      <c r="B46" s="64">
        <v>211400</v>
      </c>
      <c r="C46" s="12">
        <v>45606129</v>
      </c>
      <c r="D46" s="13"/>
      <c r="E46" s="15">
        <v>56286500</v>
      </c>
      <c r="F46" s="13">
        <v>5928958</v>
      </c>
      <c r="G46" s="100"/>
      <c r="H46" s="57"/>
      <c r="I46" s="12"/>
      <c r="J46" s="13"/>
      <c r="K46" s="15"/>
      <c r="L46" s="13"/>
      <c r="M46" s="100"/>
    </row>
    <row r="47" spans="1:13" x14ac:dyDescent="0.25">
      <c r="A47" s="63" t="s">
        <v>20</v>
      </c>
      <c r="B47" s="64"/>
      <c r="C47" s="12">
        <v>83305096</v>
      </c>
      <c r="D47" s="13"/>
      <c r="E47" s="15">
        <v>18976100</v>
      </c>
      <c r="F47" s="13">
        <v>8667265</v>
      </c>
      <c r="G47" s="100"/>
      <c r="H47" s="57"/>
      <c r="I47" s="12"/>
      <c r="J47" s="13"/>
      <c r="K47" s="15"/>
      <c r="L47" s="13"/>
      <c r="M47" s="100"/>
    </row>
    <row r="48" spans="1:13" x14ac:dyDescent="0.25">
      <c r="A48" s="63" t="s">
        <v>21</v>
      </c>
      <c r="B48" s="64">
        <v>7778540</v>
      </c>
      <c r="C48" s="12">
        <v>437855193</v>
      </c>
      <c r="D48" s="13"/>
      <c r="E48" s="15">
        <v>804735471</v>
      </c>
      <c r="F48" s="13">
        <v>41195760</v>
      </c>
      <c r="G48" s="100"/>
      <c r="H48" s="57"/>
      <c r="I48" s="12"/>
      <c r="J48" s="13"/>
      <c r="K48" s="15"/>
      <c r="L48" s="13"/>
      <c r="M48" s="100"/>
    </row>
    <row r="49" spans="1:13" x14ac:dyDescent="0.25">
      <c r="A49" s="63" t="s">
        <v>22</v>
      </c>
      <c r="B49" s="64"/>
      <c r="C49" s="12">
        <v>84911731</v>
      </c>
      <c r="D49" s="13"/>
      <c r="E49" s="15">
        <v>106578885</v>
      </c>
      <c r="F49" s="13">
        <v>16284442</v>
      </c>
      <c r="G49" s="100"/>
      <c r="H49" s="57"/>
      <c r="I49" s="12"/>
      <c r="J49" s="13"/>
      <c r="K49" s="15"/>
      <c r="L49" s="13"/>
      <c r="M49" s="100"/>
    </row>
    <row r="50" spans="1:13" x14ac:dyDescent="0.25">
      <c r="A50" s="63" t="s">
        <v>23</v>
      </c>
      <c r="B50" s="64"/>
      <c r="C50" s="12">
        <v>34379670</v>
      </c>
      <c r="D50" s="13"/>
      <c r="E50" s="15"/>
      <c r="F50" s="13"/>
      <c r="G50" s="100"/>
      <c r="H50" s="57"/>
      <c r="I50" s="12"/>
      <c r="J50" s="13"/>
      <c r="K50" s="15"/>
      <c r="L50" s="13"/>
      <c r="M50" s="100"/>
    </row>
    <row r="51" spans="1:13" x14ac:dyDescent="0.25">
      <c r="A51" s="63" t="s">
        <v>24</v>
      </c>
      <c r="B51" s="64"/>
      <c r="C51" s="12"/>
      <c r="D51" s="13"/>
      <c r="E51" s="15"/>
      <c r="F51" s="13"/>
      <c r="G51" s="100"/>
      <c r="H51" s="57"/>
      <c r="I51" s="12"/>
      <c r="J51" s="13"/>
      <c r="K51" s="15"/>
      <c r="L51" s="13"/>
      <c r="M51" s="100"/>
    </row>
    <row r="52" spans="1:13" x14ac:dyDescent="0.25">
      <c r="A52" s="63" t="s">
        <v>25</v>
      </c>
      <c r="B52" s="64">
        <v>18304798</v>
      </c>
      <c r="C52" s="12"/>
      <c r="D52" s="13"/>
      <c r="E52" s="15"/>
      <c r="F52" s="13"/>
      <c r="G52" s="100"/>
      <c r="H52" s="57"/>
      <c r="I52" s="12"/>
      <c r="J52" s="13"/>
      <c r="K52" s="15"/>
      <c r="L52" s="13"/>
      <c r="M52" s="100"/>
    </row>
    <row r="53" spans="1:13" x14ac:dyDescent="0.25">
      <c r="A53" s="63" t="s">
        <v>26</v>
      </c>
      <c r="B53" s="64">
        <v>101610</v>
      </c>
      <c r="C53" s="12">
        <v>302087111</v>
      </c>
      <c r="D53" s="13"/>
      <c r="E53" s="15">
        <v>255817592</v>
      </c>
      <c r="F53" s="13">
        <v>30639520</v>
      </c>
      <c r="G53" s="100"/>
      <c r="H53" s="57"/>
      <c r="I53" s="12"/>
      <c r="J53" s="13"/>
      <c r="K53" s="15"/>
      <c r="L53" s="13"/>
      <c r="M53" s="100"/>
    </row>
    <row r="54" spans="1:13" x14ac:dyDescent="0.25">
      <c r="A54" s="63" t="s">
        <v>27</v>
      </c>
      <c r="B54" s="65"/>
      <c r="C54" s="12">
        <v>98391688</v>
      </c>
      <c r="D54" s="13"/>
      <c r="E54" s="15">
        <v>201940</v>
      </c>
      <c r="F54" s="13">
        <v>5574804</v>
      </c>
      <c r="G54" s="100"/>
      <c r="H54" s="58"/>
      <c r="I54" s="12"/>
      <c r="J54" s="13"/>
      <c r="K54" s="15"/>
      <c r="L54" s="13"/>
      <c r="M54" s="100"/>
    </row>
    <row r="55" spans="1:13" x14ac:dyDescent="0.25">
      <c r="A55" s="63" t="s">
        <v>28</v>
      </c>
      <c r="B55" s="65"/>
      <c r="C55" s="13"/>
      <c r="D55" s="13"/>
      <c r="E55" s="15"/>
      <c r="F55" s="13"/>
      <c r="G55" s="100"/>
      <c r="H55" s="58"/>
      <c r="I55" s="13"/>
      <c r="J55" s="13"/>
      <c r="K55" s="15"/>
      <c r="L55" s="13"/>
      <c r="M55" s="100"/>
    </row>
    <row r="56" spans="1:13" x14ac:dyDescent="0.25">
      <c r="A56" s="63" t="s">
        <v>29</v>
      </c>
      <c r="B56" s="65"/>
      <c r="C56" s="13"/>
      <c r="D56" s="13"/>
      <c r="E56" s="15">
        <v>623880</v>
      </c>
      <c r="F56" s="13"/>
      <c r="G56" s="100"/>
      <c r="H56" s="58"/>
      <c r="I56" s="13"/>
      <c r="J56" s="13"/>
      <c r="K56" s="15"/>
      <c r="L56" s="13"/>
      <c r="M56" s="100"/>
    </row>
    <row r="57" spans="1:13" x14ac:dyDescent="0.25">
      <c r="A57" s="63" t="s">
        <v>30</v>
      </c>
      <c r="B57" s="65"/>
      <c r="C57" s="13"/>
      <c r="D57" s="13"/>
      <c r="E57" s="15">
        <v>40635476</v>
      </c>
      <c r="F57" s="13"/>
      <c r="G57" s="100"/>
      <c r="H57" s="58"/>
      <c r="I57" s="13"/>
      <c r="J57" s="13"/>
      <c r="K57" s="15"/>
      <c r="L57" s="13"/>
      <c r="M57" s="100"/>
    </row>
    <row r="58" spans="1:13" x14ac:dyDescent="0.25">
      <c r="A58" s="63" t="s">
        <v>31</v>
      </c>
      <c r="B58" s="65"/>
      <c r="C58" s="12"/>
      <c r="D58" s="13"/>
      <c r="E58" s="15">
        <v>61616515</v>
      </c>
      <c r="F58" s="13"/>
      <c r="G58" s="100"/>
      <c r="H58" s="58"/>
      <c r="I58" s="12"/>
      <c r="J58" s="13"/>
      <c r="K58" s="15"/>
      <c r="L58" s="13"/>
      <c r="M58" s="100"/>
    </row>
    <row r="59" spans="1:13" ht="15.75" thickBot="1" x14ac:dyDescent="0.3">
      <c r="A59" s="68" t="s">
        <v>32</v>
      </c>
      <c r="B59" s="72">
        <f>+SUM(B43:B58)</f>
        <v>33581784</v>
      </c>
      <c r="C59" s="73">
        <f t="shared" ref="C59:G59" si="4">+SUM(C43:C58)</f>
        <v>1108051305</v>
      </c>
      <c r="D59" s="74">
        <f t="shared" si="4"/>
        <v>0</v>
      </c>
      <c r="E59" s="75">
        <f t="shared" si="4"/>
        <v>1388423258</v>
      </c>
      <c r="F59" s="75">
        <f t="shared" si="4"/>
        <v>111239073</v>
      </c>
      <c r="G59" s="103">
        <f t="shared" si="4"/>
        <v>0</v>
      </c>
      <c r="H59" s="76">
        <f t="shared" ref="H59:L59" si="5">+SUM(H43:H58)</f>
        <v>0</v>
      </c>
      <c r="I59" s="75">
        <f>SUM(I43:I58)</f>
        <v>0</v>
      </c>
      <c r="J59" s="75"/>
      <c r="K59" s="75">
        <f t="shared" si="5"/>
        <v>0</v>
      </c>
      <c r="L59" s="75">
        <f t="shared" si="5"/>
        <v>0</v>
      </c>
      <c r="M59" s="103">
        <f>+SUM(M43:M58)</f>
        <v>0</v>
      </c>
    </row>
    <row r="60" spans="1:13" ht="15.75" thickTop="1" x14ac:dyDescent="0.25"/>
  </sheetData>
  <mergeCells count="8">
    <mergeCell ref="A2:M2"/>
    <mergeCell ref="A1:M1"/>
    <mergeCell ref="B3:G3"/>
    <mergeCell ref="B22:G22"/>
    <mergeCell ref="B41:G41"/>
    <mergeCell ref="H3:M3"/>
    <mergeCell ref="H22:M22"/>
    <mergeCell ref="H41:M41"/>
  </mergeCells>
  <phoneticPr fontId="1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7"/>
  <sheetViews>
    <sheetView workbookViewId="0">
      <selection sqref="A1:H1"/>
    </sheetView>
  </sheetViews>
  <sheetFormatPr baseColWidth="10" defaultColWidth="11.42578125" defaultRowHeight="15" x14ac:dyDescent="0.25"/>
  <cols>
    <col min="1" max="1" width="38" customWidth="1"/>
    <col min="2" max="2" width="17.140625" customWidth="1"/>
    <col min="3" max="3" width="17.28515625" bestFit="1" customWidth="1"/>
    <col min="4" max="4" width="16" customWidth="1"/>
    <col min="5" max="5" width="17.28515625" customWidth="1"/>
    <col min="6" max="6" width="15.85546875" customWidth="1"/>
    <col min="7" max="7" width="17.85546875" bestFit="1" customWidth="1"/>
    <col min="8" max="8" width="17.7109375" customWidth="1"/>
    <col min="21" max="21" width="4.140625" customWidth="1"/>
    <col min="22" max="22" width="18.140625" customWidth="1"/>
  </cols>
  <sheetData>
    <row r="1" spans="1:8" ht="15.75" thickBot="1" x14ac:dyDescent="0.3">
      <c r="A1" s="115" t="s">
        <v>33</v>
      </c>
      <c r="B1" s="116"/>
      <c r="C1" s="116"/>
      <c r="D1" s="116"/>
      <c r="E1" s="116"/>
      <c r="F1" s="116"/>
      <c r="G1" s="116"/>
      <c r="H1" s="117"/>
    </row>
    <row r="2" spans="1:8" ht="15.75" thickBot="1" x14ac:dyDescent="0.3">
      <c r="A2" s="115" t="s">
        <v>57</v>
      </c>
      <c r="B2" s="116"/>
      <c r="C2" s="116"/>
      <c r="D2" s="116"/>
      <c r="E2" s="116"/>
      <c r="F2" s="116"/>
      <c r="G2" s="116"/>
      <c r="H2" s="117"/>
    </row>
    <row r="3" spans="1:8" x14ac:dyDescent="0.25">
      <c r="A3" s="1" t="s">
        <v>10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2" t="s">
        <v>34</v>
      </c>
    </row>
    <row r="4" spans="1:8" x14ac:dyDescent="0.25">
      <c r="A4" s="3" t="s">
        <v>16</v>
      </c>
      <c r="B4" s="4">
        <f>+'Tipo de compensación-Empresa'!B5+'Tipo de compensación-Empresa'!C5+'Tipo de compensación-Empresa'!D5+'Tipo de compensación-Empresa'!E5+'Tipo de compensación-Empresa'!F5+'Tipo de compensación-Empresa'!G5</f>
        <v>70773305</v>
      </c>
      <c r="C4" s="4">
        <f>+'Tipo de compensación-Empresa'!H5+'Tipo de compensación-Empresa'!I5+'Tipo de compensación-Empresa'!J5+'Tipo de compensación-Empresa'!K5+'Tipo de compensación-Empresa'!L5+'Tipo de compensación-Empresa'!M5</f>
        <v>53100325</v>
      </c>
      <c r="D4" s="4">
        <f>+'Tipo de compensación-Empresa'!B24+'Tipo de compensación-Empresa'!C24+'Tipo de compensación-Empresa'!D24+'Tipo de compensación-Empresa'!E24+'Tipo de compensación-Empresa'!F24+'Tipo de compensación-Empresa'!G24</f>
        <v>62518308</v>
      </c>
      <c r="E4" s="4">
        <f>+'Tipo de compensación-Empresa'!H24+'Tipo de compensación-Empresa'!I24+'Tipo de compensación-Empresa'!J24+'Tipo de compensación-Empresa'!K24+'Tipo de compensación-Empresa'!L24+'Tipo de compensación-Empresa'!M24</f>
        <v>39154535</v>
      </c>
      <c r="F4" s="5">
        <f>+'Tipo de compensación-Empresa'!B43+'Tipo de compensación-Empresa'!C43+'Tipo de compensación-Empresa'!D43+'Tipo de compensación-Empresa'!E43+'Tipo de compensación-Empresa'!F43+'Tipo de compensación-Empresa'!G43</f>
        <v>60694845</v>
      </c>
      <c r="G4" s="4">
        <f>+'Tipo de compensación-Empresa'!H43+'Tipo de compensación-Empresa'!I43+'Tipo de compensación-Empresa'!J43+'Tipo de compensación-Empresa'!K43+'Tipo de compensación-Empresa'!L43+'Tipo de compensación-Empresa'!M43</f>
        <v>0</v>
      </c>
      <c r="H4" s="6">
        <f>+SUM(B4:G4)</f>
        <v>286241318</v>
      </c>
    </row>
    <row r="5" spans="1:8" x14ac:dyDescent="0.25">
      <c r="A5" s="3" t="s">
        <v>17</v>
      </c>
      <c r="B5" s="4">
        <f>+'Tipo de compensación-Empresa'!B6+'Tipo de compensación-Empresa'!C6+'Tipo de compensación-Empresa'!D6+'Tipo de compensación-Empresa'!E6+'Tipo de compensación-Empresa'!F6+'Tipo de compensación-Empresa'!G6</f>
        <v>0</v>
      </c>
      <c r="C5" s="4">
        <f>+'Tipo de compensación-Empresa'!H6+'Tipo de compensación-Empresa'!I6+'Tipo de compensación-Empresa'!J6+'Tipo de compensación-Empresa'!K6+'Tipo de compensación-Empresa'!L6+'Tipo de compensación-Empresa'!M6</f>
        <v>0</v>
      </c>
      <c r="D5" s="4">
        <f>+'Tipo de compensación-Empresa'!B25+'Tipo de compensación-Empresa'!C25+'Tipo de compensación-Empresa'!D25+'Tipo de compensación-Empresa'!E25+'Tipo de compensación-Empresa'!F25+'Tipo de compensación-Empresa'!G25</f>
        <v>0</v>
      </c>
      <c r="E5" s="4">
        <f>+'Tipo de compensación-Empresa'!H25+'Tipo de compensación-Empresa'!I25+'Tipo de compensación-Empresa'!J25+'Tipo de compensación-Empresa'!K25+'Tipo de compensación-Empresa'!L25+'Tipo de compensación-Empresa'!M25</f>
        <v>0</v>
      </c>
      <c r="F5" s="5">
        <f>+'Tipo de compensación-Empresa'!B44+'Tipo de compensación-Empresa'!C44+'Tipo de compensación-Empresa'!D44+'Tipo de compensación-Empresa'!E44+'Tipo de compensación-Empresa'!F44+'Tipo de compensación-Empresa'!G44</f>
        <v>0</v>
      </c>
      <c r="G5" s="4">
        <f>+'Tipo de compensación-Empresa'!H44+'Tipo de compensación-Empresa'!I44+'Tipo de compensación-Empresa'!J44+'Tipo de compensación-Empresa'!K44+'Tipo de compensación-Empresa'!L44+'Tipo de compensación-Empresa'!M44</f>
        <v>0</v>
      </c>
      <c r="H5" s="6">
        <f t="shared" ref="H5:H19" si="0">+SUM(B5:G5)</f>
        <v>0</v>
      </c>
    </row>
    <row r="6" spans="1:8" x14ac:dyDescent="0.25">
      <c r="A6" s="3" t="s">
        <v>18</v>
      </c>
      <c r="B6" s="4">
        <f>+'Tipo de compensación-Empresa'!B7+'Tipo de compensación-Empresa'!C7+'Tipo de compensación-Empresa'!D7+'Tipo de compensación-Empresa'!E7+'Tipo de compensación-Empresa'!F7+'Tipo de compensación-Empresa'!G7</f>
        <v>35818255</v>
      </c>
      <c r="C6" s="4">
        <f>+'Tipo de compensación-Empresa'!H7+'Tipo de compensación-Empresa'!I7+'Tipo de compensación-Empresa'!J7+'Tipo de compensación-Empresa'!K7+'Tipo de compensación-Empresa'!L7+'Tipo de compensación-Empresa'!M7</f>
        <v>21462016</v>
      </c>
      <c r="D6" s="4">
        <f>+'Tipo de compensación-Empresa'!B26+'Tipo de compensación-Empresa'!C26+'Tipo de compensación-Empresa'!D26+'Tipo de compensación-Empresa'!E26+'Tipo de compensación-Empresa'!F26+'Tipo de compensación-Empresa'!G26</f>
        <v>35486617</v>
      </c>
      <c r="E6" s="4">
        <f>+'Tipo de compensación-Empresa'!H26+'Tipo de compensación-Empresa'!I26+'Tipo de compensación-Empresa'!J26+'Tipo de compensación-Empresa'!K26+'Tipo de compensación-Empresa'!L26+'Tipo de compensación-Empresa'!M26</f>
        <v>21229389</v>
      </c>
      <c r="F6" s="5">
        <f>+'Tipo de compensación-Empresa'!B45+'Tipo de compensación-Empresa'!C45+'Tipo de compensación-Empresa'!D45+'Tipo de compensación-Empresa'!E45+'Tipo de compensación-Empresa'!F45+'Tipo de compensación-Empresa'!G45</f>
        <v>13904501</v>
      </c>
      <c r="G6" s="4">
        <f>+'Tipo de compensación-Empresa'!H45+'Tipo de compensación-Empresa'!I45+'Tipo de compensación-Empresa'!J45+'Tipo de compensación-Empresa'!K45+'Tipo de compensación-Empresa'!L45+'Tipo de compensación-Empresa'!M45</f>
        <v>0</v>
      </c>
      <c r="H6" s="6">
        <f t="shared" si="0"/>
        <v>127900778</v>
      </c>
    </row>
    <row r="7" spans="1:8" x14ac:dyDescent="0.25">
      <c r="A7" s="3" t="s">
        <v>19</v>
      </c>
      <c r="B7" s="4">
        <f>+'Tipo de compensación-Empresa'!B8+'Tipo de compensación-Empresa'!C8+'Tipo de compensación-Empresa'!D8+'Tipo de compensación-Empresa'!E8+'Tipo de compensación-Empresa'!F8+'Tipo de compensación-Empresa'!G8</f>
        <v>127517411</v>
      </c>
      <c r="C7" s="4">
        <f>+'Tipo de compensación-Empresa'!H8+'Tipo de compensación-Empresa'!I8+'Tipo de compensación-Empresa'!J8+'Tipo de compensación-Empresa'!K8+'Tipo de compensación-Empresa'!L8+'Tipo de compensación-Empresa'!M8</f>
        <v>76516689</v>
      </c>
      <c r="D7" s="4">
        <f>+'Tipo de compensación-Empresa'!B27+'Tipo de compensación-Empresa'!C27+'Tipo de compensación-Empresa'!D27+'Tipo de compensación-Empresa'!E27+'Tipo de compensación-Empresa'!F27+'Tipo de compensación-Empresa'!G27</f>
        <v>107329577</v>
      </c>
      <c r="E7" s="4">
        <f>+'Tipo de compensación-Empresa'!H27+'Tipo de compensación-Empresa'!I27+'Tipo de compensación-Empresa'!J27+'Tipo de compensación-Empresa'!K27+'Tipo de compensación-Empresa'!L27+'Tipo de compensación-Empresa'!M27</f>
        <v>77199281</v>
      </c>
      <c r="F7" s="5">
        <f>+'Tipo de compensación-Empresa'!B46+'Tipo de compensación-Empresa'!C46+'Tipo de compensación-Empresa'!D46+'Tipo de compensación-Empresa'!E46+'Tipo de compensación-Empresa'!F46+'Tipo de compensación-Empresa'!G46</f>
        <v>108032987</v>
      </c>
      <c r="G7" s="4">
        <f>+'Tipo de compensación-Empresa'!H46+'Tipo de compensación-Empresa'!I46+'Tipo de compensación-Empresa'!J46+'Tipo de compensación-Empresa'!K46+'Tipo de compensación-Empresa'!L46+'Tipo de compensación-Empresa'!M46</f>
        <v>0</v>
      </c>
      <c r="H7" s="6">
        <f t="shared" si="0"/>
        <v>496595945</v>
      </c>
    </row>
    <row r="8" spans="1:8" x14ac:dyDescent="0.25">
      <c r="A8" s="3" t="s">
        <v>20</v>
      </c>
      <c r="B8" s="4">
        <f>+'Tipo de compensación-Empresa'!B9+'Tipo de compensación-Empresa'!C9+'Tipo de compensación-Empresa'!D9+'Tipo de compensación-Empresa'!E9+'Tipo de compensación-Empresa'!F9+'Tipo de compensación-Empresa'!G9</f>
        <v>242202273</v>
      </c>
      <c r="C8" s="4">
        <f>+'Tipo de compensación-Empresa'!H9+'Tipo de compensación-Empresa'!I9+'Tipo de compensación-Empresa'!J9+'Tipo de compensación-Empresa'!K9+'Tipo de compensación-Empresa'!L9+'Tipo de compensación-Empresa'!M9</f>
        <v>109806394</v>
      </c>
      <c r="D8" s="4">
        <f>+'Tipo de compensación-Empresa'!B28+'Tipo de compensación-Empresa'!C28+'Tipo de compensación-Empresa'!D28+'Tipo de compensación-Empresa'!E28+'Tipo de compensación-Empresa'!F28+'Tipo de compensación-Empresa'!G28</f>
        <v>158947611</v>
      </c>
      <c r="E8" s="4">
        <f>+'Tipo de compensación-Empresa'!H28+'Tipo de compensación-Empresa'!I28+'Tipo de compensación-Empresa'!J28+'Tipo de compensación-Empresa'!K28+'Tipo de compensación-Empresa'!L28+'Tipo de compensación-Empresa'!M28</f>
        <v>126993063</v>
      </c>
      <c r="F8" s="5">
        <f>+'Tipo de compensación-Empresa'!B47+'Tipo de compensación-Empresa'!C47+'Tipo de compensación-Empresa'!D47+'Tipo de compensación-Empresa'!E47+'Tipo de compensación-Empresa'!F47+'Tipo de compensación-Empresa'!G47</f>
        <v>110948461</v>
      </c>
      <c r="G8" s="4">
        <f>+'Tipo de compensación-Empresa'!H47+'Tipo de compensación-Empresa'!I47+'Tipo de compensación-Empresa'!J47+'Tipo de compensación-Empresa'!K47+'Tipo de compensación-Empresa'!L47+'Tipo de compensación-Empresa'!M47</f>
        <v>0</v>
      </c>
      <c r="H8" s="6">
        <f t="shared" si="0"/>
        <v>748897802</v>
      </c>
    </row>
    <row r="9" spans="1:8" x14ac:dyDescent="0.25">
      <c r="A9" s="3" t="s">
        <v>21</v>
      </c>
      <c r="B9" s="4">
        <f>+'Tipo de compensación-Empresa'!B10+'Tipo de compensación-Empresa'!C10+'Tipo de compensación-Empresa'!D10+'Tipo de compensación-Empresa'!E10+'Tipo de compensación-Empresa'!F10+'Tipo de compensación-Empresa'!G10</f>
        <v>1433111239</v>
      </c>
      <c r="C9" s="4">
        <f>+'Tipo de compensación-Empresa'!H10+'Tipo de compensación-Empresa'!I10+'Tipo de compensación-Empresa'!J10+'Tipo de compensación-Empresa'!K10+'Tipo de compensación-Empresa'!L10+'Tipo de compensación-Empresa'!M10</f>
        <v>983979835</v>
      </c>
      <c r="D9" s="4">
        <f>+'Tipo de compensación-Empresa'!B29+'Tipo de compensación-Empresa'!C29+'Tipo de compensación-Empresa'!D29+'Tipo de compensación-Empresa'!E29+'Tipo de compensación-Empresa'!F29+'Tipo de compensación-Empresa'!G29</f>
        <v>940576694</v>
      </c>
      <c r="E9" s="4">
        <f>+'Tipo de compensación-Empresa'!H29+'Tipo de compensación-Empresa'!I29+'Tipo de compensación-Empresa'!J29+'Tipo de compensación-Empresa'!K29+'Tipo de compensación-Empresa'!L29+'Tipo de compensación-Empresa'!M29</f>
        <v>786708055</v>
      </c>
      <c r="F9" s="5">
        <f>+'Tipo de compensación-Empresa'!B48+'Tipo de compensación-Empresa'!C48+'Tipo de compensación-Empresa'!D48+'Tipo de compensación-Empresa'!E48+'Tipo de compensación-Empresa'!F48+'Tipo de compensación-Empresa'!G48</f>
        <v>1291564964</v>
      </c>
      <c r="G9" s="4">
        <f>+'Tipo de compensación-Empresa'!H48+'Tipo de compensación-Empresa'!I48+'Tipo de compensación-Empresa'!J48+'Tipo de compensación-Empresa'!K48+'Tipo de compensación-Empresa'!L48+'Tipo de compensación-Empresa'!M48</f>
        <v>0</v>
      </c>
      <c r="H9" s="6">
        <f t="shared" si="0"/>
        <v>5435940787</v>
      </c>
    </row>
    <row r="10" spans="1:8" x14ac:dyDescent="0.25">
      <c r="A10" s="3" t="s">
        <v>22</v>
      </c>
      <c r="B10" s="4">
        <f>+'Tipo de compensación-Empresa'!B11+'Tipo de compensación-Empresa'!C11+'Tipo de compensación-Empresa'!D11+'Tipo de compensación-Empresa'!E11+'Tipo de compensación-Empresa'!F11+'Tipo de compensación-Empresa'!G11</f>
        <v>264734202</v>
      </c>
      <c r="C10" s="4">
        <f>+'Tipo de compensación-Empresa'!H11+'Tipo de compensación-Empresa'!I11+'Tipo de compensación-Empresa'!J11+'Tipo de compensación-Empresa'!K11+'Tipo de compensación-Empresa'!L11+'Tipo de compensación-Empresa'!M11</f>
        <v>135568093</v>
      </c>
      <c r="D10" s="4">
        <f>+'Tipo de compensación-Empresa'!B30+'Tipo de compensación-Empresa'!C30+'Tipo de compensación-Empresa'!D30+'Tipo de compensación-Empresa'!E30+'Tipo de compensación-Empresa'!F30+'Tipo de compensación-Empresa'!G30</f>
        <v>152228166</v>
      </c>
      <c r="E10" s="4">
        <f>+'Tipo de compensación-Empresa'!H30+'Tipo de compensación-Empresa'!I30+'Tipo de compensación-Empresa'!J30+'Tipo de compensación-Empresa'!K30+'Tipo de compensación-Empresa'!L30+'Tipo de compensación-Empresa'!M30</f>
        <v>118038237</v>
      </c>
      <c r="F10" s="5">
        <f>+'Tipo de compensación-Empresa'!B49+'Tipo de compensación-Empresa'!C49+'Tipo de compensación-Empresa'!D49+'Tipo de compensación-Empresa'!E49+'Tipo de compensación-Empresa'!F49+'Tipo de compensación-Empresa'!G49</f>
        <v>207775058</v>
      </c>
      <c r="G10" s="4">
        <f>+'Tipo de compensación-Empresa'!H49+'Tipo de compensación-Empresa'!I49+'Tipo de compensación-Empresa'!J49+'Tipo de compensación-Empresa'!K49+'Tipo de compensación-Empresa'!L49+'Tipo de compensación-Empresa'!M49</f>
        <v>0</v>
      </c>
      <c r="H10" s="6">
        <f t="shared" si="0"/>
        <v>878343756</v>
      </c>
    </row>
    <row r="11" spans="1:8" x14ac:dyDescent="0.25">
      <c r="A11" s="3" t="s">
        <v>23</v>
      </c>
      <c r="B11" s="4">
        <f>+'Tipo de compensación-Empresa'!B12+'Tipo de compensación-Empresa'!C12+'Tipo de compensación-Empresa'!D12+'Tipo de compensación-Empresa'!E12+'Tipo de compensación-Empresa'!F12+'Tipo de compensación-Empresa'!G12</f>
        <v>9743028</v>
      </c>
      <c r="C11" s="4">
        <f>+'Tipo de compensación-Empresa'!H12+'Tipo de compensación-Empresa'!I12+'Tipo de compensación-Empresa'!J12+'Tipo de compensación-Empresa'!K12+'Tipo de compensación-Empresa'!L12+'Tipo de compensación-Empresa'!M12</f>
        <v>304201285379</v>
      </c>
      <c r="D11" s="4">
        <f>+'Tipo de compensación-Empresa'!B31+'Tipo de compensación-Empresa'!C31+'Tipo de compensación-Empresa'!D31+'Tipo de compensación-Empresa'!E31+'Tipo de compensación-Empresa'!F31+'Tipo de compensación-Empresa'!G31</f>
        <v>15151159</v>
      </c>
      <c r="E11" s="4">
        <f>+'Tipo de compensación-Empresa'!H31+'Tipo de compensación-Empresa'!I31+'Tipo de compensación-Empresa'!J31+'Tipo de compensación-Empresa'!K31+'Tipo de compensación-Empresa'!L31+'Tipo de compensación-Empresa'!M31</f>
        <v>38823813</v>
      </c>
      <c r="F11" s="5">
        <f>+'Tipo de compensación-Empresa'!B50+'Tipo de compensación-Empresa'!C50+'Tipo de compensación-Empresa'!D50+'Tipo de compensación-Empresa'!E50+'Tipo de compensación-Empresa'!F50+'Tipo de compensación-Empresa'!G50</f>
        <v>34379670</v>
      </c>
      <c r="G11" s="4">
        <f>+'Tipo de compensación-Empresa'!H50+'Tipo de compensación-Empresa'!I50+'Tipo de compensación-Empresa'!J50+'Tipo de compensación-Empresa'!K50+'Tipo de compensación-Empresa'!L50+'Tipo de compensación-Empresa'!M50</f>
        <v>0</v>
      </c>
      <c r="H11" s="6">
        <f t="shared" si="0"/>
        <v>304299383049</v>
      </c>
    </row>
    <row r="12" spans="1:8" x14ac:dyDescent="0.25">
      <c r="A12" s="3" t="s">
        <v>24</v>
      </c>
      <c r="B12" s="4">
        <f>+'Tipo de compensación-Empresa'!B13+'Tipo de compensación-Empresa'!C13+'Tipo de compensación-Empresa'!D13+'Tipo de compensación-Empresa'!E13+'Tipo de compensación-Empresa'!F13+'Tipo de compensación-Empresa'!G13</f>
        <v>0</v>
      </c>
      <c r="C12" s="4">
        <f>+'Tipo de compensación-Empresa'!H13+'Tipo de compensación-Empresa'!I13+'Tipo de compensación-Empresa'!J13+'Tipo de compensación-Empresa'!K13+'Tipo de compensación-Empresa'!L13+'Tipo de compensación-Empresa'!M13</f>
        <v>0</v>
      </c>
      <c r="D12" s="4">
        <f>+'Tipo de compensación-Empresa'!B32+'Tipo de compensación-Empresa'!C32+'Tipo de compensación-Empresa'!D32+'Tipo de compensación-Empresa'!E32+'Tipo de compensación-Empresa'!F32+'Tipo de compensación-Empresa'!G32</f>
        <v>0</v>
      </c>
      <c r="E12" s="4">
        <f>+'Tipo de compensación-Empresa'!H32+'Tipo de compensación-Empresa'!I32+'Tipo de compensación-Empresa'!J32+'Tipo de compensación-Empresa'!K32+'Tipo de compensación-Empresa'!L32+'Tipo de compensación-Empresa'!M32</f>
        <v>475000</v>
      </c>
      <c r="F12" s="5">
        <f>+'Tipo de compensación-Empresa'!B51+'Tipo de compensación-Empresa'!C51+'Tipo de compensación-Empresa'!D51+'Tipo de compensación-Empresa'!E51+'Tipo de compensación-Empresa'!F51+'Tipo de compensación-Empresa'!G51</f>
        <v>0</v>
      </c>
      <c r="G12" s="4">
        <f>+'Tipo de compensación-Empresa'!H51+'Tipo de compensación-Empresa'!I51+'Tipo de compensación-Empresa'!J51+'Tipo de compensación-Empresa'!K51+'Tipo de compensación-Empresa'!L51+'Tipo de compensación-Empresa'!M51</f>
        <v>0</v>
      </c>
      <c r="H12" s="6">
        <f t="shared" si="0"/>
        <v>475000</v>
      </c>
    </row>
    <row r="13" spans="1:8" x14ac:dyDescent="0.25">
      <c r="A13" s="3" t="s">
        <v>25</v>
      </c>
      <c r="B13" s="4">
        <f>+'Tipo de compensación-Empresa'!B14+'Tipo de compensación-Empresa'!C14+'Tipo de compensación-Empresa'!D14+'Tipo de compensación-Empresa'!E14+'Tipo de compensación-Empresa'!F14+'Tipo de compensación-Empresa'!G14</f>
        <v>19372814</v>
      </c>
      <c r="C13" s="4">
        <f>+'Tipo de compensación-Empresa'!H14+'Tipo de compensación-Empresa'!I14+'Tipo de compensación-Empresa'!J14+'Tipo de compensación-Empresa'!K14+'Tipo de compensación-Empresa'!L14+'Tipo de compensación-Empresa'!M14</f>
        <v>32286229</v>
      </c>
      <c r="D13" s="4">
        <f>+'Tipo de compensación-Empresa'!B33+'Tipo de compensación-Empresa'!C33+'Tipo de compensación-Empresa'!D33+'Tipo de compensación-Empresa'!E33+'Tipo de compensación-Empresa'!F33+'Tipo de compensación-Empresa'!G33</f>
        <v>10356662</v>
      </c>
      <c r="E13" s="4">
        <f>+'Tipo de compensación-Empresa'!H33+'Tipo de compensación-Empresa'!I33+'Tipo de compensación-Empresa'!J33+'Tipo de compensación-Empresa'!K33+'Tipo de compensación-Empresa'!L33+'Tipo de compensación-Empresa'!M33</f>
        <v>29207392</v>
      </c>
      <c r="F13" s="5">
        <f>+'Tipo de compensación-Empresa'!B52+'Tipo de compensación-Empresa'!C52+'Tipo de compensación-Empresa'!D52+'Tipo de compensación-Empresa'!E52+'Tipo de compensación-Empresa'!F52+'Tipo de compensación-Empresa'!G52</f>
        <v>18304798</v>
      </c>
      <c r="G13" s="4">
        <f>+'Tipo de compensación-Empresa'!H52+'Tipo de compensación-Empresa'!I52+'Tipo de compensación-Empresa'!J52+'Tipo de compensación-Empresa'!K52+'Tipo de compensación-Empresa'!L52+'Tipo de compensación-Empresa'!M52</f>
        <v>0</v>
      </c>
      <c r="H13" s="6">
        <f t="shared" si="0"/>
        <v>109527895</v>
      </c>
    </row>
    <row r="14" spans="1:8" x14ac:dyDescent="0.25">
      <c r="A14" s="3" t="s">
        <v>26</v>
      </c>
      <c r="B14" s="4">
        <f>+'Tipo de compensación-Empresa'!B15+'Tipo de compensación-Empresa'!C15+'Tipo de compensación-Empresa'!D15+'Tipo de compensación-Empresa'!E15+'Tipo de compensación-Empresa'!F15+'Tipo de compensación-Empresa'!G15</f>
        <v>889349742</v>
      </c>
      <c r="C14" s="4">
        <f>+'Tipo de compensación-Empresa'!H15+'Tipo de compensación-Empresa'!I15+'Tipo de compensación-Empresa'!J15+'Tipo de compensación-Empresa'!K15+'Tipo de compensación-Empresa'!L15+'Tipo de compensación-Empresa'!M15</f>
        <v>386293090</v>
      </c>
      <c r="D14" s="4">
        <f>+'Tipo de compensación-Empresa'!B34+'Tipo de compensación-Empresa'!C34+'Tipo de compensación-Empresa'!D34+'Tipo de compensación-Empresa'!E34+'Tipo de compensación-Empresa'!F34+'Tipo de compensación-Empresa'!G34</f>
        <v>645222039</v>
      </c>
      <c r="E14" s="4">
        <f>+'Tipo de compensación-Empresa'!H34+'Tipo de compensación-Empresa'!I34+'Tipo de compensación-Empresa'!J34+'Tipo de compensación-Empresa'!K34+'Tipo de compensación-Empresa'!L34+'Tipo de compensación-Empresa'!M34</f>
        <v>541287647</v>
      </c>
      <c r="F14" s="5">
        <f>+'Tipo de compensación-Empresa'!B53+'Tipo de compensación-Empresa'!C53+'Tipo de compensación-Empresa'!D53+'Tipo de compensación-Empresa'!E53+'Tipo de compensación-Empresa'!F53+'Tipo de compensación-Empresa'!G53</f>
        <v>588645833</v>
      </c>
      <c r="G14" s="4">
        <f>+'Tipo de compensación-Empresa'!H53+'Tipo de compensación-Empresa'!I53+'Tipo de compensación-Empresa'!J53+'Tipo de compensación-Empresa'!K53+'Tipo de compensación-Empresa'!L53+'Tipo de compensación-Empresa'!M53</f>
        <v>0</v>
      </c>
      <c r="H14" s="6">
        <f t="shared" si="0"/>
        <v>3050798351</v>
      </c>
    </row>
    <row r="15" spans="1:8" x14ac:dyDescent="0.25">
      <c r="A15" s="3" t="s">
        <v>27</v>
      </c>
      <c r="B15" s="4">
        <f>+'Tipo de compensación-Empresa'!B16+'Tipo de compensación-Empresa'!C16+'Tipo de compensación-Empresa'!D16+'Tipo de compensación-Empresa'!E16+'Tipo de compensación-Empresa'!F16+'Tipo de compensación-Empresa'!G16</f>
        <v>22975386</v>
      </c>
      <c r="C15" s="4">
        <f>+'Tipo de compensación-Empresa'!H16+'Tipo de compensación-Empresa'!I16+'Tipo de compensación-Empresa'!J16+'Tipo de compensación-Empresa'!K16+'Tipo de compensación-Empresa'!L16+'Tipo de compensación-Empresa'!M16</f>
        <v>3352896</v>
      </c>
      <c r="D15" s="4">
        <f>+'Tipo de compensación-Empresa'!B35+'Tipo de compensación-Empresa'!C35+'Tipo de compensación-Empresa'!D35+'Tipo de compensación-Empresa'!E35+'Tipo de compensación-Empresa'!F35+'Tipo de compensación-Empresa'!G35</f>
        <v>12535108</v>
      </c>
      <c r="E15" s="4">
        <f>+'Tipo de compensación-Empresa'!H35+'Tipo de compensación-Empresa'!I35+'Tipo de compensación-Empresa'!J35+'Tipo de compensación-Empresa'!K35+'Tipo de compensación-Empresa'!L35+'Tipo de compensación-Empresa'!M35</f>
        <v>13310113</v>
      </c>
      <c r="F15" s="5">
        <f>+'Tipo de compensación-Empresa'!B54+'Tipo de compensación-Empresa'!C54+'Tipo de compensación-Empresa'!D54+'Tipo de compensación-Empresa'!E54+'Tipo de compensación-Empresa'!F54+'Tipo de compensación-Empresa'!G54</f>
        <v>104168432</v>
      </c>
      <c r="G15" s="4">
        <f>+'Tipo de compensación-Empresa'!H54+'Tipo de compensación-Empresa'!I54+'Tipo de compensación-Empresa'!J54+'Tipo de compensación-Empresa'!K54+'Tipo de compensación-Empresa'!L54+'Tipo de compensación-Empresa'!M54</f>
        <v>0</v>
      </c>
      <c r="H15" s="6">
        <f t="shared" si="0"/>
        <v>156341935</v>
      </c>
    </row>
    <row r="16" spans="1:8" x14ac:dyDescent="0.25">
      <c r="A16" s="3" t="s">
        <v>28</v>
      </c>
      <c r="B16" s="4">
        <f>+'Tipo de compensación-Empresa'!B17+'Tipo de compensación-Empresa'!C17+'Tipo de compensación-Empresa'!D17+'Tipo de compensación-Empresa'!E17+'Tipo de compensación-Empresa'!F17+'Tipo de compensación-Empresa'!G17</f>
        <v>203462</v>
      </c>
      <c r="C16" s="4">
        <f>+'Tipo de compensación-Empresa'!H17+'Tipo de compensación-Empresa'!I17+'Tipo de compensación-Empresa'!J17+'Tipo de compensación-Empresa'!K17+'Tipo de compensación-Empresa'!L17+'Tipo de compensación-Empresa'!M17</f>
        <v>97590</v>
      </c>
      <c r="D16" s="4">
        <f>+'Tipo de compensación-Empresa'!B36+'Tipo de compensación-Empresa'!C36+'Tipo de compensación-Empresa'!D36+'Tipo de compensación-Empresa'!E36+'Tipo de compensación-Empresa'!F36+'Tipo de compensación-Empresa'!G36</f>
        <v>0</v>
      </c>
      <c r="E16" s="4">
        <f>+'Tipo de compensación-Empresa'!H36+'Tipo de compensación-Empresa'!I36+'Tipo de compensación-Empresa'!J36+'Tipo de compensación-Empresa'!K36+'Tipo de compensación-Empresa'!L36+'Tipo de compensación-Empresa'!M36</f>
        <v>0</v>
      </c>
      <c r="F16" s="5">
        <f>+'Tipo de compensación-Empresa'!B55+'Tipo de compensación-Empresa'!C55+'Tipo de compensación-Empresa'!D55+'Tipo de compensación-Empresa'!E55+'Tipo de compensación-Empresa'!F55+'Tipo de compensación-Empresa'!G55</f>
        <v>0</v>
      </c>
      <c r="G16" s="4">
        <f>+'Tipo de compensación-Empresa'!H55+'Tipo de compensación-Empresa'!I55+'Tipo de compensación-Empresa'!J55+'Tipo de compensación-Empresa'!K55+'Tipo de compensación-Empresa'!L55+'Tipo de compensación-Empresa'!M55</f>
        <v>0</v>
      </c>
      <c r="H16" s="6">
        <f t="shared" si="0"/>
        <v>301052</v>
      </c>
    </row>
    <row r="17" spans="1:24" x14ac:dyDescent="0.25">
      <c r="A17" s="3" t="s">
        <v>29</v>
      </c>
      <c r="B17" s="4">
        <f>+'Tipo de compensación-Empresa'!B18+'Tipo de compensación-Empresa'!C18+'Tipo de compensación-Empresa'!D18+'Tipo de compensación-Empresa'!E18+'Tipo de compensación-Empresa'!F18+'Tipo de compensación-Empresa'!G18</f>
        <v>10159239</v>
      </c>
      <c r="C17" s="4">
        <f>+'Tipo de compensación-Empresa'!H18+'Tipo de compensación-Empresa'!I18+'Tipo de compensación-Empresa'!J18+'Tipo de compensación-Empresa'!K18+'Tipo de compensación-Empresa'!L18+'Tipo de compensación-Empresa'!M18</f>
        <v>8477628</v>
      </c>
      <c r="D17" s="4">
        <f>+'Tipo de compensación-Empresa'!B37+'Tipo de compensación-Empresa'!C37+'Tipo de compensación-Empresa'!D37+'Tipo de compensación-Empresa'!E37+'Tipo de compensación-Empresa'!F37+'Tipo de compensación-Empresa'!G37</f>
        <v>2410721</v>
      </c>
      <c r="E17" s="4">
        <f>+'Tipo de compensación-Empresa'!H37+'Tipo de compensación-Empresa'!I37+'Tipo de compensación-Empresa'!J37+'Tipo de compensación-Empresa'!K37+'Tipo de compensación-Empresa'!L37+'Tipo de compensación-Empresa'!M37</f>
        <v>2584127</v>
      </c>
      <c r="F17" s="5">
        <f>+'Tipo de compensación-Empresa'!B56+'Tipo de compensación-Empresa'!C56+'Tipo de compensación-Empresa'!D56+'Tipo de compensación-Empresa'!E56+'Tipo de compensación-Empresa'!F56+'Tipo de compensación-Empresa'!G56</f>
        <v>623880</v>
      </c>
      <c r="G17" s="4">
        <f>+'Tipo de compensación-Empresa'!H56+'Tipo de compensación-Empresa'!I56+'Tipo de compensación-Empresa'!J56+'Tipo de compensación-Empresa'!K56+'Tipo de compensación-Empresa'!L56+'Tipo de compensación-Empresa'!M56</f>
        <v>0</v>
      </c>
      <c r="H17" s="6">
        <f t="shared" si="0"/>
        <v>24255595</v>
      </c>
    </row>
    <row r="18" spans="1:24" x14ac:dyDescent="0.25">
      <c r="A18" s="3" t="s">
        <v>30</v>
      </c>
      <c r="B18" s="4">
        <f>+'Tipo de compensación-Empresa'!B19+'Tipo de compensación-Empresa'!C19+'Tipo de compensación-Empresa'!D19+'Tipo de compensación-Empresa'!E19+'Tipo de compensación-Empresa'!F19+'Tipo de compensación-Empresa'!G19</f>
        <v>13235763526</v>
      </c>
      <c r="C18" s="4">
        <f>+'Tipo de compensación-Empresa'!H19+'Tipo de compensación-Empresa'!I19+'Tipo de compensación-Empresa'!J19+'Tipo de compensación-Empresa'!K19+'Tipo de compensación-Empresa'!L19+'Tipo de compensación-Empresa'!M19</f>
        <v>7860025502</v>
      </c>
      <c r="D18" s="4">
        <f>+'Tipo de compensación-Empresa'!B38+'Tipo de compensación-Empresa'!C38+'Tipo de compensación-Empresa'!D38+'Tipo de compensación-Empresa'!E38+'Tipo de compensación-Empresa'!F38+'Tipo de compensación-Empresa'!G38</f>
        <v>45123749</v>
      </c>
      <c r="E18" s="4">
        <f>+'Tipo de compensación-Empresa'!H38+'Tipo de compensación-Empresa'!I38+'Tipo de compensación-Empresa'!J38+'Tipo de compensación-Empresa'!K38+'Tipo de compensación-Empresa'!L38+'Tipo de compensación-Empresa'!M38</f>
        <v>41312741</v>
      </c>
      <c r="F18" s="5">
        <f>+'Tipo de compensación-Empresa'!B57+'Tipo de compensación-Empresa'!C57+'Tipo de compensación-Empresa'!D57+'Tipo de compensación-Empresa'!E57+'Tipo de compensación-Empresa'!F57+'Tipo de compensación-Empresa'!G57</f>
        <v>40635476</v>
      </c>
      <c r="G18" s="4">
        <f>+'Tipo de compensación-Empresa'!H57+'Tipo de compensación-Empresa'!I57+'Tipo de compensación-Empresa'!J57+'Tipo de compensación-Empresa'!K57+'Tipo de compensación-Empresa'!L57+'Tipo de compensación-Empresa'!M57</f>
        <v>0</v>
      </c>
      <c r="H18" s="6">
        <f t="shared" si="0"/>
        <v>21222860994</v>
      </c>
    </row>
    <row r="19" spans="1:24" ht="15.75" thickBot="1" x14ac:dyDescent="0.3">
      <c r="A19" s="7" t="s">
        <v>31</v>
      </c>
      <c r="B19" s="4">
        <f>+'Tipo de compensación-Empresa'!B20+'Tipo de compensación-Empresa'!C20+'Tipo de compensación-Empresa'!D20+'Tipo de compensación-Empresa'!E20+'Tipo de compensación-Empresa'!F20+'Tipo de compensación-Empresa'!G20</f>
        <v>131405529</v>
      </c>
      <c r="C19" s="4">
        <f>+'Tipo de compensación-Empresa'!H20+'Tipo de compensación-Empresa'!I20+'Tipo de compensación-Empresa'!J20+'Tipo de compensación-Empresa'!K20+'Tipo de compensación-Empresa'!L20+'Tipo de compensación-Empresa'!M20</f>
        <v>99157582</v>
      </c>
      <c r="D19" s="4">
        <f>+'Tipo de compensación-Empresa'!B39+'Tipo de compensación-Empresa'!C39+'Tipo de compensación-Empresa'!D39+'Tipo de compensación-Empresa'!E39+'Tipo de compensación-Empresa'!F39+'Tipo de compensación-Empresa'!G39</f>
        <v>37896001</v>
      </c>
      <c r="E19" s="4">
        <f>+'Tipo de compensación-Empresa'!H39+'Tipo de compensación-Empresa'!I39+'Tipo de compensación-Empresa'!J39+'Tipo de compensación-Empresa'!K39+'Tipo de compensación-Empresa'!L39+'Tipo de compensación-Empresa'!M39</f>
        <v>27843972</v>
      </c>
      <c r="F19" s="5">
        <f>+'Tipo de compensación-Empresa'!B58+'Tipo de compensación-Empresa'!C58+'Tipo de compensación-Empresa'!D58+'Tipo de compensación-Empresa'!E58+'Tipo de compensación-Empresa'!F58+'Tipo de compensación-Empresa'!G58</f>
        <v>61616515</v>
      </c>
      <c r="G19" s="4">
        <f>+'Tipo de compensación-Empresa'!H58+'Tipo de compensación-Empresa'!I58+'Tipo de compensación-Empresa'!J58+'Tipo de compensación-Empresa'!K58+'Tipo de compensación-Empresa'!L58+'Tipo de compensación-Empresa'!M58</f>
        <v>0</v>
      </c>
      <c r="H19" s="80">
        <f t="shared" si="0"/>
        <v>357919599</v>
      </c>
    </row>
    <row r="20" spans="1:24" ht="15.75" thickBot="1" x14ac:dyDescent="0.3">
      <c r="A20" s="8" t="s">
        <v>32</v>
      </c>
      <c r="B20" s="81">
        <f>+SUM(B4:B19)</f>
        <v>16493129411</v>
      </c>
      <c r="C20" s="83">
        <f t="shared" ref="C20:H20" si="1">+SUM(C4:C19)</f>
        <v>313971409248</v>
      </c>
      <c r="D20" s="83">
        <f t="shared" si="1"/>
        <v>2225782412</v>
      </c>
      <c r="E20" s="83">
        <f t="shared" si="1"/>
        <v>1864167365</v>
      </c>
      <c r="F20" s="83">
        <f t="shared" si="1"/>
        <v>2641295420</v>
      </c>
      <c r="G20" s="83">
        <f t="shared" si="1"/>
        <v>0</v>
      </c>
      <c r="H20" s="84">
        <f t="shared" si="1"/>
        <v>337195783856</v>
      </c>
      <c r="I20" s="82"/>
    </row>
    <row r="21" spans="1:24" ht="14.25" customHeight="1" x14ac:dyDescent="0.25"/>
    <row r="22" spans="1:24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x14ac:dyDescent="0.25">
      <c r="E23" s="11"/>
    </row>
    <row r="24" spans="1:24" x14ac:dyDescent="0.25">
      <c r="B24" s="11"/>
      <c r="C24" s="11"/>
      <c r="F24" s="55"/>
      <c r="G24" s="11"/>
    </row>
    <row r="25" spans="1:24" x14ac:dyDescent="0.25">
      <c r="B25" s="11"/>
      <c r="C25" s="11"/>
      <c r="E25" s="11"/>
    </row>
    <row r="26" spans="1:24" x14ac:dyDescent="0.25">
      <c r="A26" s="11"/>
      <c r="B26" s="11"/>
      <c r="C26" s="11"/>
      <c r="E26" s="11"/>
      <c r="G26" s="11"/>
    </row>
    <row r="27" spans="1:24" x14ac:dyDescent="0.25">
      <c r="C27" s="11"/>
      <c r="E27" s="11"/>
      <c r="G27" s="11"/>
    </row>
  </sheetData>
  <mergeCells count="2">
    <mergeCell ref="A1:H1"/>
    <mergeCell ref="A2:H2"/>
  </mergeCells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1"/>
  <sheetViews>
    <sheetView zoomScale="90" zoomScaleNormal="90" workbookViewId="0">
      <pane xSplit="1" topLeftCell="B1" activePane="topRight" state="frozen"/>
      <selection pane="topRight" sqref="A1:G1"/>
    </sheetView>
  </sheetViews>
  <sheetFormatPr baseColWidth="10" defaultColWidth="11.42578125" defaultRowHeight="15" x14ac:dyDescent="0.25"/>
  <cols>
    <col min="1" max="1" width="27.5703125" customWidth="1"/>
    <col min="2" max="2" width="16.42578125" customWidth="1"/>
    <col min="3" max="3" width="16.85546875" customWidth="1"/>
    <col min="4" max="4" width="17.85546875" customWidth="1"/>
    <col min="5" max="5" width="16.140625" customWidth="1"/>
    <col min="6" max="6" width="22.5703125" customWidth="1"/>
    <col min="7" max="7" width="17.140625" customWidth="1"/>
  </cols>
  <sheetData>
    <row r="1" spans="1:8" x14ac:dyDescent="0.25">
      <c r="A1" s="120" t="s">
        <v>35</v>
      </c>
      <c r="B1" s="121"/>
      <c r="C1" s="121"/>
      <c r="D1" s="121"/>
      <c r="E1" s="121"/>
      <c r="F1" s="121"/>
      <c r="G1" s="121"/>
    </row>
    <row r="2" spans="1:8" ht="15.75" thickBot="1" x14ac:dyDescent="0.3">
      <c r="A2" s="122" t="s">
        <v>58</v>
      </c>
      <c r="B2" s="123"/>
      <c r="C2" s="123"/>
      <c r="D2" s="123"/>
      <c r="E2" s="123"/>
      <c r="F2" s="123"/>
      <c r="G2" s="123"/>
    </row>
    <row r="3" spans="1:8" ht="15.75" thickBot="1" x14ac:dyDescent="0.3">
      <c r="A3" s="25" t="s">
        <v>36</v>
      </c>
      <c r="B3" s="26" t="s">
        <v>11</v>
      </c>
      <c r="C3" s="26" t="s">
        <v>12</v>
      </c>
      <c r="D3" s="26" t="s">
        <v>13</v>
      </c>
      <c r="E3" s="92" t="s">
        <v>46</v>
      </c>
      <c r="F3" s="26" t="s">
        <v>14</v>
      </c>
      <c r="G3" s="92" t="s">
        <v>15</v>
      </c>
    </row>
    <row r="4" spans="1:8" ht="15.75" thickBot="1" x14ac:dyDescent="0.3">
      <c r="A4" s="33" t="s">
        <v>49</v>
      </c>
      <c r="B4" s="118"/>
      <c r="C4" s="119"/>
      <c r="D4" s="119"/>
      <c r="E4" s="119"/>
      <c r="F4" s="119"/>
      <c r="G4" s="119"/>
      <c r="H4" s="82"/>
    </row>
    <row r="5" spans="1:8" x14ac:dyDescent="0.25">
      <c r="A5" s="27" t="s">
        <v>37</v>
      </c>
      <c r="B5" s="85">
        <v>27771329</v>
      </c>
      <c r="C5" s="86">
        <v>232569449</v>
      </c>
      <c r="D5" s="34"/>
      <c r="E5" s="86">
        <v>406923</v>
      </c>
      <c r="F5" s="86">
        <v>69878020</v>
      </c>
      <c r="G5" s="86"/>
    </row>
    <row r="6" spans="1:8" x14ac:dyDescent="0.25">
      <c r="A6" s="27" t="s">
        <v>38</v>
      </c>
      <c r="B6" s="28"/>
      <c r="C6" s="29"/>
      <c r="D6" s="30"/>
      <c r="E6" s="29"/>
      <c r="F6" s="29"/>
      <c r="G6" s="29"/>
    </row>
    <row r="7" spans="1:8" x14ac:dyDescent="0.25">
      <c r="A7" s="27" t="s">
        <v>39</v>
      </c>
      <c r="B7" s="28">
        <v>111157245</v>
      </c>
      <c r="C7" s="29">
        <v>1304684679</v>
      </c>
      <c r="D7" s="30"/>
      <c r="E7" s="29"/>
      <c r="F7" s="29">
        <v>38120073</v>
      </c>
      <c r="G7" s="29"/>
    </row>
    <row r="8" spans="1:8" x14ac:dyDescent="0.25">
      <c r="A8" s="27" t="s">
        <v>40</v>
      </c>
      <c r="B8" s="28"/>
      <c r="C8" s="29"/>
      <c r="D8" s="30"/>
      <c r="E8" s="29"/>
      <c r="F8" s="29"/>
      <c r="G8" s="29"/>
    </row>
    <row r="9" spans="1:8" x14ac:dyDescent="0.25">
      <c r="A9" s="27" t="s">
        <v>41</v>
      </c>
      <c r="B9" s="28"/>
      <c r="C9" s="29"/>
      <c r="D9" s="30"/>
      <c r="E9" s="29"/>
      <c r="F9" s="29"/>
      <c r="G9" s="29"/>
    </row>
    <row r="10" spans="1:8" x14ac:dyDescent="0.25">
      <c r="A10" s="27" t="s">
        <v>42</v>
      </c>
      <c r="B10" s="31">
        <v>118468511</v>
      </c>
      <c r="C10" s="31">
        <v>228359542</v>
      </c>
      <c r="D10" s="16"/>
      <c r="E10" s="29"/>
      <c r="F10" s="29">
        <v>28051468</v>
      </c>
      <c r="G10" s="29"/>
    </row>
    <row r="11" spans="1:8" ht="15.75" thickBot="1" x14ac:dyDescent="0.3">
      <c r="A11" s="32" t="s">
        <v>43</v>
      </c>
      <c r="B11" s="90">
        <f>SUM(B5:B10)</f>
        <v>257397085</v>
      </c>
      <c r="C11" s="90">
        <f t="shared" ref="C11:G11" si="0">SUM(C5:C10)</f>
        <v>1765613670</v>
      </c>
      <c r="D11" s="90">
        <f t="shared" si="0"/>
        <v>0</v>
      </c>
      <c r="E11" s="90">
        <f t="shared" si="0"/>
        <v>406923</v>
      </c>
      <c r="F11" s="90">
        <f t="shared" si="0"/>
        <v>136049561</v>
      </c>
      <c r="G11" s="90">
        <f t="shared" si="0"/>
        <v>0</v>
      </c>
    </row>
    <row r="12" spans="1:8" ht="15.75" thickBot="1" x14ac:dyDescent="0.3">
      <c r="A12" s="33" t="s">
        <v>50</v>
      </c>
      <c r="B12" s="118"/>
      <c r="C12" s="119"/>
      <c r="D12" s="119"/>
      <c r="E12" s="119"/>
      <c r="F12" s="119"/>
      <c r="G12" s="119"/>
      <c r="H12" s="82"/>
    </row>
    <row r="13" spans="1:8" x14ac:dyDescent="0.25">
      <c r="A13" s="27" t="s">
        <v>37</v>
      </c>
      <c r="B13" s="85">
        <v>13347157</v>
      </c>
      <c r="C13" s="86">
        <v>113835186</v>
      </c>
      <c r="D13" s="34"/>
      <c r="E13" s="86">
        <v>2271467</v>
      </c>
      <c r="F13" s="87">
        <v>23752581</v>
      </c>
      <c r="G13" s="88"/>
    </row>
    <row r="14" spans="1:8" x14ac:dyDescent="0.25">
      <c r="A14" s="27" t="s">
        <v>38</v>
      </c>
      <c r="B14" s="28"/>
      <c r="C14" s="29"/>
      <c r="D14" s="30"/>
      <c r="E14" s="29"/>
      <c r="F14" s="31"/>
      <c r="G14" s="89"/>
    </row>
    <row r="15" spans="1:8" x14ac:dyDescent="0.25">
      <c r="A15" s="27" t="s">
        <v>39</v>
      </c>
      <c r="B15" s="28">
        <v>85055011</v>
      </c>
      <c r="C15" s="29">
        <v>1152596628</v>
      </c>
      <c r="D15" s="30"/>
      <c r="E15" s="29"/>
      <c r="F15" s="31">
        <v>11937110</v>
      </c>
      <c r="G15" s="89"/>
    </row>
    <row r="16" spans="1:8" x14ac:dyDescent="0.25">
      <c r="A16" s="27" t="s">
        <v>40</v>
      </c>
      <c r="B16" s="28"/>
      <c r="C16" s="29"/>
      <c r="D16" s="30"/>
      <c r="E16" s="29"/>
      <c r="F16" s="31"/>
      <c r="G16" s="89"/>
    </row>
    <row r="17" spans="1:8" x14ac:dyDescent="0.25">
      <c r="A17" s="27" t="s">
        <v>41</v>
      </c>
      <c r="B17" s="28"/>
      <c r="C17" s="29"/>
      <c r="D17" s="30"/>
      <c r="E17" s="29">
        <v>2401731</v>
      </c>
      <c r="F17" s="31"/>
      <c r="G17" s="89"/>
    </row>
    <row r="18" spans="1:8" x14ac:dyDescent="0.25">
      <c r="A18" s="27" t="s">
        <v>42</v>
      </c>
      <c r="B18" s="16">
        <v>49337543</v>
      </c>
      <c r="C18" s="31">
        <v>232915569</v>
      </c>
      <c r="D18" s="16"/>
      <c r="E18" s="31">
        <v>464063</v>
      </c>
      <c r="F18" s="31">
        <v>4601886</v>
      </c>
      <c r="G18" s="16"/>
    </row>
    <row r="19" spans="1:8" ht="15.75" thickBot="1" x14ac:dyDescent="0.3">
      <c r="A19" s="32" t="s">
        <v>43</v>
      </c>
      <c r="B19" s="90">
        <f>SUM(B13:B18)</f>
        <v>147739711</v>
      </c>
      <c r="C19" s="90">
        <f t="shared" ref="C19:G19" si="1">SUM(C13:C18)</f>
        <v>1499347383</v>
      </c>
      <c r="D19" s="90">
        <f t="shared" si="1"/>
        <v>0</v>
      </c>
      <c r="E19" s="90">
        <f t="shared" si="1"/>
        <v>5137261</v>
      </c>
      <c r="F19" s="90">
        <f t="shared" si="1"/>
        <v>40291577</v>
      </c>
      <c r="G19" s="90">
        <f t="shared" si="1"/>
        <v>0</v>
      </c>
    </row>
    <row r="20" spans="1:8" ht="15.75" thickBot="1" x14ac:dyDescent="0.3">
      <c r="A20" s="33" t="s">
        <v>51</v>
      </c>
      <c r="B20" s="118"/>
      <c r="C20" s="119"/>
      <c r="D20" s="119"/>
      <c r="E20" s="119"/>
      <c r="F20" s="119"/>
      <c r="G20" s="119"/>
      <c r="H20" s="82"/>
    </row>
    <row r="21" spans="1:8" x14ac:dyDescent="0.25">
      <c r="A21" s="27" t="s">
        <v>37</v>
      </c>
      <c r="B21" s="85"/>
      <c r="C21" s="86">
        <v>104725766</v>
      </c>
      <c r="D21" s="34"/>
      <c r="E21" s="86">
        <v>913031</v>
      </c>
      <c r="F21" s="87">
        <v>18206550</v>
      </c>
      <c r="G21" s="88"/>
    </row>
    <row r="22" spans="1:8" x14ac:dyDescent="0.25">
      <c r="A22" s="27" t="s">
        <v>38</v>
      </c>
      <c r="B22" s="28"/>
      <c r="C22" s="29"/>
      <c r="D22" s="30"/>
      <c r="E22" s="29"/>
      <c r="F22" s="31"/>
      <c r="G22" s="89"/>
    </row>
    <row r="23" spans="1:8" x14ac:dyDescent="0.25">
      <c r="A23" s="27" t="s">
        <v>39</v>
      </c>
      <c r="B23" s="28">
        <v>60372269</v>
      </c>
      <c r="C23" s="29">
        <v>594622200</v>
      </c>
      <c r="D23" s="30"/>
      <c r="E23" s="29">
        <v>784886</v>
      </c>
      <c r="F23" s="31">
        <v>18050374</v>
      </c>
      <c r="G23" s="89"/>
    </row>
    <row r="24" spans="1:8" x14ac:dyDescent="0.25">
      <c r="A24" s="27" t="s">
        <v>40</v>
      </c>
      <c r="B24" s="28"/>
      <c r="C24" s="29"/>
      <c r="D24" s="30"/>
      <c r="E24" s="29"/>
      <c r="F24" s="31"/>
      <c r="G24" s="89"/>
    </row>
    <row r="25" spans="1:8" x14ac:dyDescent="0.25">
      <c r="A25" s="27" t="s">
        <v>41</v>
      </c>
      <c r="B25" s="28"/>
      <c r="C25" s="29"/>
      <c r="D25" s="30"/>
      <c r="E25" s="29">
        <v>6843725</v>
      </c>
      <c r="F25" s="31"/>
      <c r="G25" s="89"/>
    </row>
    <row r="26" spans="1:8" x14ac:dyDescent="0.25">
      <c r="A26" s="27" t="s">
        <v>42</v>
      </c>
      <c r="B26" s="16">
        <v>58233645</v>
      </c>
      <c r="C26" s="31">
        <v>152706510</v>
      </c>
      <c r="D26" s="16"/>
      <c r="E26" s="31">
        <v>228258</v>
      </c>
      <c r="F26" s="31">
        <v>4684820</v>
      </c>
      <c r="G26" s="16"/>
    </row>
    <row r="27" spans="1:8" ht="15.75" thickBot="1" x14ac:dyDescent="0.3">
      <c r="A27" s="32" t="s">
        <v>43</v>
      </c>
      <c r="B27" s="90">
        <f>SUM(B21:B26)</f>
        <v>118605914</v>
      </c>
      <c r="C27" s="90">
        <f t="shared" ref="C27:G27" si="2">SUM(C21:C26)</f>
        <v>852054476</v>
      </c>
      <c r="D27" s="90">
        <f t="shared" si="2"/>
        <v>0</v>
      </c>
      <c r="E27" s="90">
        <f t="shared" si="2"/>
        <v>8769900</v>
      </c>
      <c r="F27" s="90">
        <f t="shared" si="2"/>
        <v>40941744</v>
      </c>
      <c r="G27" s="90">
        <f t="shared" si="2"/>
        <v>0</v>
      </c>
    </row>
    <row r="28" spans="1:8" ht="15.75" thickBot="1" x14ac:dyDescent="0.3">
      <c r="A28" s="33" t="s">
        <v>52</v>
      </c>
      <c r="B28" s="118"/>
      <c r="C28" s="119"/>
      <c r="D28" s="119"/>
      <c r="E28" s="119"/>
      <c r="F28" s="119"/>
      <c r="G28" s="119"/>
      <c r="H28" s="82"/>
    </row>
    <row r="29" spans="1:8" x14ac:dyDescent="0.25">
      <c r="A29" s="27" t="s">
        <v>37</v>
      </c>
      <c r="B29" s="85"/>
      <c r="C29" s="86">
        <v>63155481</v>
      </c>
      <c r="D29" s="34"/>
      <c r="E29" s="86">
        <v>4978245</v>
      </c>
      <c r="F29" s="87">
        <v>20799690</v>
      </c>
      <c r="G29" s="88"/>
    </row>
    <row r="30" spans="1:8" x14ac:dyDescent="0.25">
      <c r="A30" s="27" t="s">
        <v>38</v>
      </c>
      <c r="B30" s="28"/>
      <c r="C30" s="29"/>
      <c r="D30" s="30"/>
      <c r="E30" s="29"/>
      <c r="F30" s="31"/>
      <c r="G30" s="89"/>
    </row>
    <row r="31" spans="1:8" x14ac:dyDescent="0.25">
      <c r="A31" s="27" t="s">
        <v>39</v>
      </c>
      <c r="B31" s="28">
        <v>569000</v>
      </c>
      <c r="C31" s="29">
        <v>364001640</v>
      </c>
      <c r="D31" s="30"/>
      <c r="E31" s="29">
        <v>2233665</v>
      </c>
      <c r="F31" s="31">
        <v>19238189</v>
      </c>
      <c r="G31" s="89"/>
    </row>
    <row r="32" spans="1:8" x14ac:dyDescent="0.25">
      <c r="A32" s="27" t="s">
        <v>40</v>
      </c>
      <c r="B32" s="28"/>
      <c r="C32" s="29"/>
      <c r="D32" s="30"/>
      <c r="E32" s="29"/>
      <c r="F32" s="31"/>
      <c r="G32" s="89"/>
    </row>
    <row r="33" spans="1:8" x14ac:dyDescent="0.25">
      <c r="A33" s="27" t="s">
        <v>41</v>
      </c>
      <c r="B33" s="28"/>
      <c r="C33" s="29"/>
      <c r="D33" s="30"/>
      <c r="E33" s="29">
        <v>38707016</v>
      </c>
      <c r="F33" s="31"/>
      <c r="G33" s="89"/>
    </row>
    <row r="34" spans="1:8" x14ac:dyDescent="0.25">
      <c r="A34" s="27" t="s">
        <v>42</v>
      </c>
      <c r="B34" s="16">
        <v>43036846</v>
      </c>
      <c r="C34" s="31">
        <v>149849727</v>
      </c>
      <c r="D34" s="16"/>
      <c r="E34" s="31"/>
      <c r="F34" s="31">
        <v>5232350</v>
      </c>
      <c r="G34" s="16"/>
    </row>
    <row r="35" spans="1:8" ht="15.75" thickBot="1" x14ac:dyDescent="0.3">
      <c r="A35" s="32" t="s">
        <v>43</v>
      </c>
      <c r="B35" s="90">
        <f>SUM(B29:B34)</f>
        <v>43605846</v>
      </c>
      <c r="C35" s="90">
        <f>SUM(C29:C34)</f>
        <v>577006848</v>
      </c>
      <c r="D35" s="90"/>
      <c r="E35" s="90">
        <f>SUM(E29:E34)</f>
        <v>45918926</v>
      </c>
      <c r="F35" s="90">
        <f>SUM(F29:F34)</f>
        <v>45270229</v>
      </c>
      <c r="G35" s="91">
        <f>SUM(G29:G34)</f>
        <v>0</v>
      </c>
    </row>
    <row r="36" spans="1:8" ht="15.75" thickBot="1" x14ac:dyDescent="0.3">
      <c r="A36" s="33" t="s">
        <v>53</v>
      </c>
      <c r="B36" s="118"/>
      <c r="C36" s="119"/>
      <c r="D36" s="119"/>
      <c r="E36" s="119"/>
      <c r="F36" s="119"/>
      <c r="G36" s="119"/>
      <c r="H36" s="82"/>
    </row>
    <row r="37" spans="1:8" x14ac:dyDescent="0.25">
      <c r="A37" s="27" t="s">
        <v>37</v>
      </c>
      <c r="B37" s="85"/>
      <c r="C37" s="86">
        <v>770422644</v>
      </c>
      <c r="D37" s="34"/>
      <c r="E37" s="86">
        <v>6159170</v>
      </c>
      <c r="F37" s="87">
        <v>103982309</v>
      </c>
      <c r="G37" s="88"/>
    </row>
    <row r="38" spans="1:8" x14ac:dyDescent="0.25">
      <c r="A38" s="27" t="s">
        <v>38</v>
      </c>
      <c r="B38" s="28"/>
      <c r="C38" s="29"/>
      <c r="D38" s="30"/>
      <c r="E38" s="29"/>
      <c r="F38" s="31"/>
      <c r="G38" s="89"/>
    </row>
    <row r="39" spans="1:8" x14ac:dyDescent="0.25">
      <c r="A39" s="27" t="s">
        <v>39</v>
      </c>
      <c r="B39" s="28">
        <v>7446836</v>
      </c>
      <c r="C39" s="29">
        <v>1179924754</v>
      </c>
      <c r="D39" s="30"/>
      <c r="E39" s="29">
        <v>6126860</v>
      </c>
      <c r="F39" s="31">
        <v>26542126</v>
      </c>
      <c r="G39" s="89"/>
    </row>
    <row r="40" spans="1:8" x14ac:dyDescent="0.25">
      <c r="A40" s="27" t="s">
        <v>40</v>
      </c>
      <c r="B40" s="28"/>
      <c r="C40" s="29"/>
      <c r="D40" s="30"/>
      <c r="E40" s="29"/>
      <c r="F40" s="31"/>
      <c r="G40" s="89"/>
    </row>
    <row r="41" spans="1:8" x14ac:dyDescent="0.25">
      <c r="A41" s="27" t="s">
        <v>41</v>
      </c>
      <c r="B41" s="28"/>
      <c r="C41" s="29"/>
      <c r="D41" s="30"/>
      <c r="E41" s="29">
        <v>5654320</v>
      </c>
      <c r="F41" s="31"/>
      <c r="G41" s="89"/>
    </row>
    <row r="42" spans="1:8" x14ac:dyDescent="0.25">
      <c r="A42" s="27" t="s">
        <v>42</v>
      </c>
      <c r="B42" s="16">
        <v>26134948</v>
      </c>
      <c r="C42" s="31">
        <v>186097276</v>
      </c>
      <c r="D42" s="16"/>
      <c r="E42" s="31">
        <v>1647830</v>
      </c>
      <c r="F42" s="31">
        <v>8414247</v>
      </c>
      <c r="G42" s="16"/>
    </row>
    <row r="43" spans="1:8" ht="15.75" thickBot="1" x14ac:dyDescent="0.3">
      <c r="A43" s="32" t="s">
        <v>43</v>
      </c>
      <c r="B43" s="90">
        <f>SUM(B37:B42)</f>
        <v>33581784</v>
      </c>
      <c r="C43" s="90">
        <f>SUM(C37:C42)</f>
        <v>2136444674</v>
      </c>
      <c r="D43" s="90"/>
      <c r="E43" s="90">
        <f>SUM(E37:E42)</f>
        <v>19588180</v>
      </c>
      <c r="F43" s="90">
        <f>SUM(F37:F42)</f>
        <v>138938682</v>
      </c>
      <c r="G43" s="91">
        <f>SUM(G37:G42)</f>
        <v>0</v>
      </c>
    </row>
    <row r="44" spans="1:8" ht="15.75" thickBot="1" x14ac:dyDescent="0.3">
      <c r="A44" s="33" t="s">
        <v>54</v>
      </c>
      <c r="B44" s="118"/>
      <c r="C44" s="119"/>
      <c r="D44" s="119"/>
      <c r="E44" s="119"/>
      <c r="F44" s="119"/>
      <c r="G44" s="119"/>
      <c r="H44" s="82"/>
    </row>
    <row r="45" spans="1:8" x14ac:dyDescent="0.25">
      <c r="A45" s="27" t="s">
        <v>37</v>
      </c>
      <c r="B45" s="85"/>
      <c r="C45" s="86"/>
      <c r="D45" s="34"/>
      <c r="E45" s="86"/>
      <c r="F45" s="87"/>
      <c r="G45" s="88"/>
    </row>
    <row r="46" spans="1:8" x14ac:dyDescent="0.25">
      <c r="A46" s="27" t="s">
        <v>38</v>
      </c>
      <c r="B46" s="28"/>
      <c r="C46" s="29"/>
      <c r="D46" s="30"/>
      <c r="E46" s="29"/>
      <c r="F46" s="31"/>
      <c r="G46" s="89"/>
    </row>
    <row r="47" spans="1:8" x14ac:dyDescent="0.25">
      <c r="A47" s="27" t="s">
        <v>39</v>
      </c>
      <c r="B47" s="28"/>
      <c r="C47" s="29"/>
      <c r="D47" s="30"/>
      <c r="E47" s="29"/>
      <c r="F47" s="31"/>
      <c r="G47" s="89"/>
    </row>
    <row r="48" spans="1:8" x14ac:dyDescent="0.25">
      <c r="A48" s="27" t="s">
        <v>40</v>
      </c>
      <c r="B48" s="28"/>
      <c r="C48" s="29"/>
      <c r="D48" s="30"/>
      <c r="E48" s="29"/>
      <c r="F48" s="31"/>
      <c r="G48" s="89"/>
    </row>
    <row r="49" spans="1:7" x14ac:dyDescent="0.25">
      <c r="A49" s="27" t="s">
        <v>41</v>
      </c>
      <c r="B49" s="28"/>
      <c r="C49" s="29"/>
      <c r="D49" s="30"/>
      <c r="E49" s="29"/>
      <c r="F49" s="31"/>
      <c r="G49" s="89"/>
    </row>
    <row r="50" spans="1:7" x14ac:dyDescent="0.25">
      <c r="A50" s="27" t="s">
        <v>42</v>
      </c>
      <c r="B50" s="16"/>
      <c r="C50" s="31"/>
      <c r="D50" s="16"/>
      <c r="E50" s="31"/>
      <c r="F50" s="31"/>
      <c r="G50" s="16"/>
    </row>
    <row r="51" spans="1:7" x14ac:dyDescent="0.25">
      <c r="A51" s="32" t="s">
        <v>43</v>
      </c>
      <c r="B51" s="90">
        <f>SUM(B45:B50)</f>
        <v>0</v>
      </c>
      <c r="C51" s="90">
        <f>SUM(C45:C50)</f>
        <v>0</v>
      </c>
      <c r="D51" s="90"/>
      <c r="E51" s="90">
        <f>SUM(E45:E50)</f>
        <v>0</v>
      </c>
      <c r="F51" s="90">
        <f>SUM(F45:F50)</f>
        <v>0</v>
      </c>
      <c r="G51" s="90">
        <f>SUM(G45:G50)</f>
        <v>0</v>
      </c>
    </row>
  </sheetData>
  <mergeCells count="8">
    <mergeCell ref="B28:G28"/>
    <mergeCell ref="B36:G36"/>
    <mergeCell ref="B44:G44"/>
    <mergeCell ref="A1:G1"/>
    <mergeCell ref="A2:G2"/>
    <mergeCell ref="B4:G4"/>
    <mergeCell ref="B12:G12"/>
    <mergeCell ref="B20:G2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"/>
  <sheetViews>
    <sheetView workbookViewId="0">
      <selection sqref="A1:H1"/>
    </sheetView>
  </sheetViews>
  <sheetFormatPr baseColWidth="10" defaultColWidth="11.42578125" defaultRowHeight="15" x14ac:dyDescent="0.25"/>
  <cols>
    <col min="1" max="1" width="25" customWidth="1"/>
    <col min="2" max="2" width="15" customWidth="1"/>
    <col min="3" max="3" width="16.5703125" customWidth="1"/>
    <col min="4" max="4" width="17.7109375" customWidth="1"/>
    <col min="5" max="5" width="15.42578125" customWidth="1"/>
    <col min="6" max="6" width="16.140625" customWidth="1"/>
    <col min="7" max="7" width="16.28515625" customWidth="1"/>
    <col min="8" max="8" width="19.5703125" customWidth="1"/>
  </cols>
  <sheetData>
    <row r="1" spans="1:8" ht="15.75" thickBot="1" x14ac:dyDescent="0.3">
      <c r="A1" s="127" t="s">
        <v>44</v>
      </c>
      <c r="B1" s="128"/>
      <c r="C1" s="128"/>
      <c r="D1" s="128"/>
      <c r="E1" s="128"/>
      <c r="F1" s="128"/>
      <c r="G1" s="128"/>
      <c r="H1" s="129"/>
    </row>
    <row r="2" spans="1:8" ht="15.75" thickBot="1" x14ac:dyDescent="0.3">
      <c r="A2" s="124" t="s">
        <v>59</v>
      </c>
      <c r="B2" s="125"/>
      <c r="C2" s="125"/>
      <c r="D2" s="125"/>
      <c r="E2" s="125"/>
      <c r="F2" s="125"/>
      <c r="G2" s="125"/>
      <c r="H2" s="126"/>
    </row>
    <row r="3" spans="1:8" x14ac:dyDescent="0.25">
      <c r="A3" s="97" t="s">
        <v>45</v>
      </c>
      <c r="B3" s="94" t="s">
        <v>49</v>
      </c>
      <c r="C3" s="94" t="s">
        <v>50</v>
      </c>
      <c r="D3" s="94" t="s">
        <v>51</v>
      </c>
      <c r="E3" s="94" t="s">
        <v>52</v>
      </c>
      <c r="F3" s="94" t="s">
        <v>53</v>
      </c>
      <c r="G3" s="94" t="s">
        <v>54</v>
      </c>
      <c r="H3" s="93" t="s">
        <v>34</v>
      </c>
    </row>
    <row r="4" spans="1:8" x14ac:dyDescent="0.25">
      <c r="A4" s="19" t="s">
        <v>37</v>
      </c>
      <c r="B4" s="17">
        <f>+'Motivo de afectación-Empresa'!B5+'Motivo de afectación-Empresa'!C5+'Motivo de afectación-Empresa'!D5+'Motivo de afectación-Empresa'!E5+'Motivo de afectación-Empresa'!F5+'Motivo de afectación-Empresa'!G5</f>
        <v>330625721</v>
      </c>
      <c r="C4" s="17">
        <f>+'Motivo de afectación-Empresa'!B13+'Motivo de afectación-Empresa'!C13+'Motivo de afectación-Empresa'!D13+'Motivo de afectación-Empresa'!E13+'Motivo de afectación-Empresa'!F13+'Motivo de afectación-Empresa'!G13</f>
        <v>153206391</v>
      </c>
      <c r="D4" s="17">
        <f>+'Motivo de afectación-Empresa'!B21+'Motivo de afectación-Empresa'!C21+'Motivo de afectación-Empresa'!D21+'Motivo de afectación-Empresa'!E21+'Motivo de afectación-Empresa'!F21+'Motivo de afectación-Empresa'!G21</f>
        <v>123845347</v>
      </c>
      <c r="E4" s="17">
        <f>+'Motivo de afectación-Empresa'!B29+'Motivo de afectación-Empresa'!C29+'Motivo de afectación-Empresa'!D29+'Motivo de afectación-Empresa'!E29+'Motivo de afectación-Empresa'!F29+'Motivo de afectación-Empresa'!G29</f>
        <v>88933416</v>
      </c>
      <c r="F4" s="17">
        <f>+'Motivo de afectación-Empresa'!B37+'Motivo de afectación-Empresa'!C37+'Motivo de afectación-Empresa'!D37+'Motivo de afectación-Empresa'!E37+'Motivo de afectación-Empresa'!F37+'Motivo de afectación-Empresa'!G37</f>
        <v>880564123</v>
      </c>
      <c r="G4" s="59">
        <f>+'Motivo de afectación-Empresa'!B45+'Motivo de afectación-Empresa'!C45+'Motivo de afectación-Empresa'!D45+'Motivo de afectación-Empresa'!E45+'Motivo de afectación-Empresa'!F45+'Motivo de afectación-Empresa'!G45</f>
        <v>0</v>
      </c>
      <c r="H4" s="18">
        <f>SUM(B4:G4)</f>
        <v>1577174998</v>
      </c>
    </row>
    <row r="5" spans="1:8" x14ac:dyDescent="0.25">
      <c r="A5" s="19" t="s">
        <v>38</v>
      </c>
      <c r="B5" s="17">
        <f>+'Motivo de afectación-Empresa'!B6+'Motivo de afectación-Empresa'!C6+'Motivo de afectación-Empresa'!D6+'Motivo de afectación-Empresa'!E6+'Motivo de afectación-Empresa'!F6+'Motivo de afectación-Empresa'!G6</f>
        <v>0</v>
      </c>
      <c r="C5" s="17">
        <f>+'Motivo de afectación-Empresa'!B14+'Motivo de afectación-Empresa'!C14+'Motivo de afectación-Empresa'!D14+'Motivo de afectación-Empresa'!E14+'Motivo de afectación-Empresa'!F14+'Motivo de afectación-Empresa'!G14</f>
        <v>0</v>
      </c>
      <c r="D5" s="17">
        <f>+'Motivo de afectación-Empresa'!B22+'Motivo de afectación-Empresa'!C22+'Motivo de afectación-Empresa'!D22+'Motivo de afectación-Empresa'!E22+'Motivo de afectación-Empresa'!F22+'Motivo de afectación-Empresa'!G22</f>
        <v>0</v>
      </c>
      <c r="E5" s="17">
        <f>+'Motivo de afectación-Empresa'!B30+'Motivo de afectación-Empresa'!C30+'Motivo de afectación-Empresa'!D30+'Motivo de afectación-Empresa'!E30+'Motivo de afectación-Empresa'!F30+'Motivo de afectación-Empresa'!G30</f>
        <v>0</v>
      </c>
      <c r="F5" s="17">
        <f>+'Motivo de afectación-Empresa'!B38+'Motivo de afectación-Empresa'!C38+'Motivo de afectación-Empresa'!D38+'Motivo de afectación-Empresa'!E38+'Motivo de afectación-Empresa'!F38+'Motivo de afectación-Empresa'!G38</f>
        <v>0</v>
      </c>
      <c r="G5" s="59">
        <f>+'Motivo de afectación-Empresa'!B46+'Motivo de afectación-Empresa'!C46+'Motivo de afectación-Empresa'!D46+'Motivo de afectación-Empresa'!E46+'Motivo de afectación-Empresa'!F46+'Motivo de afectación-Empresa'!G46</f>
        <v>0</v>
      </c>
      <c r="H5" s="18">
        <f t="shared" ref="H5:H8" si="0">SUM(B5:G5)</f>
        <v>0</v>
      </c>
    </row>
    <row r="6" spans="1:8" x14ac:dyDescent="0.25">
      <c r="A6" s="19" t="s">
        <v>39</v>
      </c>
      <c r="B6" s="17">
        <f>+'Motivo de afectación-Empresa'!B7+'Motivo de afectación-Empresa'!C7+'Motivo de afectación-Empresa'!D7+'Motivo de afectación-Empresa'!E7+'Motivo de afectación-Empresa'!F7+'Motivo de afectación-Empresa'!G7</f>
        <v>1453961997</v>
      </c>
      <c r="C6" s="17">
        <f>+'Motivo de afectación-Empresa'!B15+'Motivo de afectación-Empresa'!C15+'Motivo de afectación-Empresa'!D15+'Motivo de afectación-Empresa'!E15+'Motivo de afectación-Empresa'!F15+'Motivo de afectación-Empresa'!G15</f>
        <v>1249588749</v>
      </c>
      <c r="D6" s="17">
        <f>+'Motivo de afectación-Empresa'!B23+'Motivo de afectación-Empresa'!C23+'Motivo de afectación-Empresa'!D23+'Motivo de afectación-Empresa'!E23+'Motivo de afectación-Empresa'!F23+'Motivo de afectación-Empresa'!G23</f>
        <v>673829729</v>
      </c>
      <c r="E6" s="17">
        <f>+'Motivo de afectación-Empresa'!B31+'Motivo de afectación-Empresa'!C31+'Motivo de afectación-Empresa'!D31+'Motivo de afectación-Empresa'!E31+'Motivo de afectación-Empresa'!F31+'Motivo de afectación-Empresa'!G31</f>
        <v>386042494</v>
      </c>
      <c r="F6" s="17">
        <f>+'Motivo de afectación-Empresa'!B39+'Motivo de afectación-Empresa'!C39+'Motivo de afectación-Empresa'!D39+'Motivo de afectación-Empresa'!E39+'Motivo de afectación-Empresa'!F39+'Motivo de afectación-Empresa'!G39</f>
        <v>1220040576</v>
      </c>
      <c r="G6" s="59">
        <f>+'Motivo de afectación-Empresa'!B47+'Motivo de afectación-Empresa'!C47+'Motivo de afectación-Empresa'!D47+'Motivo de afectación-Empresa'!E47+'Motivo de afectación-Empresa'!F47+'Motivo de afectación-Empresa'!G47</f>
        <v>0</v>
      </c>
      <c r="H6" s="18">
        <f t="shared" si="0"/>
        <v>4983463545</v>
      </c>
    </row>
    <row r="7" spans="1:8" x14ac:dyDescent="0.25">
      <c r="A7" s="19" t="s">
        <v>40</v>
      </c>
      <c r="B7" s="17">
        <f>+'Motivo de afectación-Empresa'!B8+'Motivo de afectación-Empresa'!C8+'Motivo de afectación-Empresa'!D8+'Motivo de afectación-Empresa'!E8+'Motivo de afectación-Empresa'!F8+'Motivo de afectación-Empresa'!G8</f>
        <v>0</v>
      </c>
      <c r="C7" s="17">
        <f>+'Motivo de afectación-Empresa'!B16+'Motivo de afectación-Empresa'!C16+'Motivo de afectación-Empresa'!D16+'Motivo de afectación-Empresa'!E16+'Motivo de afectación-Empresa'!F16+'Motivo de afectación-Empresa'!G16</f>
        <v>0</v>
      </c>
      <c r="D7" s="17">
        <f>+'Motivo de afectación-Empresa'!B24+'Motivo de afectación-Empresa'!C24+'Motivo de afectación-Empresa'!D24+'Motivo de afectación-Empresa'!E24+'Motivo de afectación-Empresa'!F24+'Motivo de afectación-Empresa'!G24</f>
        <v>0</v>
      </c>
      <c r="E7" s="17">
        <f>+'Motivo de afectación-Empresa'!B32+'Motivo de afectación-Empresa'!C32+'Motivo de afectación-Empresa'!D32+'Motivo de afectación-Empresa'!E32+'Motivo de afectación-Empresa'!F32+'Motivo de afectación-Empresa'!G32</f>
        <v>0</v>
      </c>
      <c r="F7" s="17">
        <f>+'Motivo de afectación-Empresa'!B40+'Motivo de afectación-Empresa'!C40+'Motivo de afectación-Empresa'!D40+'Motivo de afectación-Empresa'!E40+'Motivo de afectación-Empresa'!F40+'Motivo de afectación-Empresa'!G40</f>
        <v>0</v>
      </c>
      <c r="G7" s="59">
        <f>+'Motivo de afectación-Empresa'!B48+'Motivo de afectación-Empresa'!C48+'Motivo de afectación-Empresa'!D48+'Motivo de afectación-Empresa'!E48+'Motivo de afectación-Empresa'!F48+'Motivo de afectación-Empresa'!G48</f>
        <v>0</v>
      </c>
      <c r="H7" s="18">
        <f t="shared" si="0"/>
        <v>0</v>
      </c>
    </row>
    <row r="8" spans="1:8" x14ac:dyDescent="0.25">
      <c r="A8" s="19" t="s">
        <v>41</v>
      </c>
      <c r="B8" s="17">
        <f>+'Motivo de afectación-Empresa'!B9+'Motivo de afectación-Empresa'!C9+'Motivo de afectación-Empresa'!D9+'Motivo de afectación-Empresa'!E9+'Motivo de afectación-Empresa'!F9+'Motivo de afectación-Empresa'!G9</f>
        <v>0</v>
      </c>
      <c r="C8" s="17">
        <f>+'Motivo de afectación-Empresa'!B17+'Motivo de afectación-Empresa'!C17+'Motivo de afectación-Empresa'!D17+'Motivo de afectación-Empresa'!E17+'Motivo de afectación-Empresa'!F17+'Motivo de afectación-Empresa'!G17</f>
        <v>2401731</v>
      </c>
      <c r="D8" s="17">
        <f>+'Motivo de afectación-Empresa'!B25+'Motivo de afectación-Empresa'!C25+'Motivo de afectación-Empresa'!D25+'Motivo de afectación-Empresa'!E25+'Motivo de afectación-Empresa'!F25+'Motivo de afectación-Empresa'!G25</f>
        <v>6843725</v>
      </c>
      <c r="E8" s="17">
        <f>+'Motivo de afectación-Empresa'!B33+'Motivo de afectación-Empresa'!C33+'Motivo de afectación-Empresa'!D33+'Motivo de afectación-Empresa'!E33+'Motivo de afectación-Empresa'!F33+'Motivo de afectación-Empresa'!G33</f>
        <v>38707016</v>
      </c>
      <c r="F8" s="17">
        <f>+'Motivo de afectación-Empresa'!B41+'Motivo de afectación-Empresa'!C41+'Motivo de afectación-Empresa'!D41+'Motivo de afectación-Empresa'!E41+'Motivo de afectación-Empresa'!F41+'Motivo de afectación-Empresa'!G41</f>
        <v>5654320</v>
      </c>
      <c r="G8" s="59">
        <f>+'Motivo de afectación-Empresa'!B49+'Motivo de afectación-Empresa'!C49+'Motivo de afectación-Empresa'!D49+'Motivo de afectación-Empresa'!E49+'Motivo de afectación-Empresa'!F49+'Motivo de afectación-Empresa'!G49</f>
        <v>0</v>
      </c>
      <c r="H8" s="18">
        <f t="shared" si="0"/>
        <v>53606792</v>
      </c>
    </row>
    <row r="9" spans="1:8" ht="15.75" thickBot="1" x14ac:dyDescent="0.3">
      <c r="A9" s="20" t="s">
        <v>42</v>
      </c>
      <c r="B9" s="17">
        <f>+'Motivo de afectación-Empresa'!B10+'Motivo de afectación-Empresa'!C10+'Motivo de afectación-Empresa'!D10+'Motivo de afectación-Empresa'!E10+'Motivo de afectación-Empresa'!F10+'Motivo de afectación-Empresa'!G10</f>
        <v>374879521</v>
      </c>
      <c r="C9" s="17">
        <f>+'Motivo de afectación-Empresa'!B18+'Motivo de afectación-Empresa'!C18+'Motivo de afectación-Empresa'!D18+'Motivo de afectación-Empresa'!E18+'Motivo de afectación-Empresa'!F18+'Motivo de afectación-Empresa'!G18</f>
        <v>287319061</v>
      </c>
      <c r="D9" s="17">
        <f>+'Motivo de afectación-Empresa'!B26+'Motivo de afectación-Empresa'!C26+'Motivo de afectación-Empresa'!D26+'Motivo de afectación-Empresa'!E26+'Motivo de afectación-Empresa'!F26+'Motivo de afectación-Empresa'!G26</f>
        <v>215853233</v>
      </c>
      <c r="E9" s="17">
        <f>+'Motivo de afectación-Empresa'!B34+'Motivo de afectación-Empresa'!C34+'Motivo de afectación-Empresa'!D34+'Motivo de afectación-Empresa'!E34+'Motivo de afectación-Empresa'!F34+'Motivo de afectación-Empresa'!G34</f>
        <v>198118923</v>
      </c>
      <c r="F9" s="17">
        <f>+'Motivo de afectación-Empresa'!B42+'Motivo de afectación-Empresa'!C42+'Motivo de afectación-Empresa'!D42+'Motivo de afectación-Empresa'!E42+'Motivo de afectación-Empresa'!F42+'Motivo de afectación-Empresa'!G42</f>
        <v>222294301</v>
      </c>
      <c r="G9" s="59">
        <f>+'Motivo de afectación-Empresa'!B50+'Motivo de afectación-Empresa'!C50+'Motivo de afectación-Empresa'!D50+'Motivo de afectación-Empresa'!E50+'Motivo de afectación-Empresa'!F50+'Motivo de afectación-Empresa'!G50</f>
        <v>0</v>
      </c>
      <c r="H9" s="18">
        <f>SUM(B9:G9)</f>
        <v>1298465039</v>
      </c>
    </row>
    <row r="10" spans="1:8" ht="15.75" thickBot="1" x14ac:dyDescent="0.3">
      <c r="A10" s="21" t="s">
        <v>43</v>
      </c>
      <c r="B10" s="22">
        <f>+SUM(B4:B9)</f>
        <v>2159467239</v>
      </c>
      <c r="C10" s="22">
        <f t="shared" ref="C10:G10" si="1">+SUM(C4:C9)</f>
        <v>1692515932</v>
      </c>
      <c r="D10" s="22">
        <f t="shared" si="1"/>
        <v>1020372034</v>
      </c>
      <c r="E10" s="22">
        <f>+SUM(E4:E9)</f>
        <v>711801849</v>
      </c>
      <c r="F10" s="22">
        <f>+SUM(F4:F9)</f>
        <v>2328553320</v>
      </c>
      <c r="G10" s="96">
        <f t="shared" si="1"/>
        <v>0</v>
      </c>
      <c r="H10" s="95">
        <f>+SUM(H4:H9)</f>
        <v>7912710374</v>
      </c>
    </row>
    <row r="13" spans="1:8" x14ac:dyDescent="0.25">
      <c r="D13" s="23"/>
      <c r="E13" s="56"/>
      <c r="F13" s="23"/>
      <c r="G13" s="23"/>
    </row>
    <row r="14" spans="1:8" x14ac:dyDescent="0.25">
      <c r="D14" s="23"/>
    </row>
    <row r="17" spans="4:6" x14ac:dyDescent="0.25">
      <c r="D17" s="23"/>
      <c r="E17" s="24"/>
      <c r="F17" s="23"/>
    </row>
    <row r="18" spans="4:6" x14ac:dyDescent="0.25">
      <c r="D18" s="23"/>
      <c r="E18" s="24"/>
      <c r="F18" s="23"/>
    </row>
    <row r="19" spans="4:6" x14ac:dyDescent="0.25">
      <c r="D19" s="23"/>
      <c r="E19" s="24"/>
      <c r="F19" s="23"/>
    </row>
    <row r="20" spans="4:6" x14ac:dyDescent="0.25">
      <c r="D20" s="23"/>
      <c r="E20" s="24"/>
      <c r="F20" s="23"/>
    </row>
  </sheetData>
  <mergeCells count="2">
    <mergeCell ref="A2:H2"/>
    <mergeCell ref="A1:H1"/>
  </mergeCells>
  <phoneticPr fontId="1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B301C4236B2E41B0C918D03D2B5741" ma:contentTypeVersion="3" ma:contentTypeDescription="Crear nuevo documento." ma:contentTypeScope="" ma:versionID="765a21c01347dcb38e902429c6792a90">
  <xsd:schema xmlns:xsd="http://www.w3.org/2001/XMLSchema" xmlns:xs="http://www.w3.org/2001/XMLSchema" xmlns:p="http://schemas.microsoft.com/office/2006/metadata/properties" xmlns:ns2="cdb7554b-68df-47ea-b918-b109b809b1d5" targetNamespace="http://schemas.microsoft.com/office/2006/metadata/properties" ma:root="true" ma:fieldsID="9707383194d6bef93681ea5033e46a7e" ns2:_="">
    <xsd:import namespace="cdb7554b-68df-47ea-b918-b109b809b1d5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7554b-68df-47ea-b918-b109b809b1d5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cdb7554b-68df-47ea-b918-b109b809b1d5">/Style%20Library/Images/xls.svg</Formato>
    <Filtro xmlns="cdb7554b-68df-47ea-b918-b109b809b1d5">2023</Filtro>
    <Orden xmlns="cdb7554b-68df-47ea-b918-b109b809b1d5">22</Orden>
  </documentManagement>
</p:properties>
</file>

<file path=customXml/itemProps1.xml><?xml version="1.0" encoding="utf-8"?>
<ds:datastoreItem xmlns:ds="http://schemas.openxmlformats.org/officeDocument/2006/customXml" ds:itemID="{C82A7B65-685F-46F0-B42B-BFF2C40EE001}"/>
</file>

<file path=customXml/itemProps2.xml><?xml version="1.0" encoding="utf-8"?>
<ds:datastoreItem xmlns:ds="http://schemas.openxmlformats.org/officeDocument/2006/customXml" ds:itemID="{402455AE-7831-48E2-A76F-1F19A5175888}"/>
</file>

<file path=customXml/itemProps3.xml><?xml version="1.0" encoding="utf-8"?>
<ds:datastoreItem xmlns:ds="http://schemas.openxmlformats.org/officeDocument/2006/customXml" ds:itemID="{7B58BCF3-1AC0-40CE-8F9F-CD35AD4B44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ACUMULADO POR AEROLINEA</vt:lpstr>
      <vt:lpstr>Tipo de compensación-Empresa</vt:lpstr>
      <vt:lpstr>Tipo de compensación-Agrupado</vt:lpstr>
      <vt:lpstr>Motivo de afectación-Empresa</vt:lpstr>
      <vt:lpstr>Motivo de afectación-Agrupado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COMPENSACIONES Y OTROS PAGOS AL USUARIO ACUMULADO II SEMESTRE 2023</dc:title>
  <dc:subject/>
  <dc:creator>Jesika Soto Rodriguez</dc:creator>
  <cp:keywords/>
  <dc:description/>
  <cp:lastModifiedBy>Juan David Dominguez Arrieta</cp:lastModifiedBy>
  <cp:revision/>
  <dcterms:created xsi:type="dcterms:W3CDTF">2020-02-18T16:42:07Z</dcterms:created>
  <dcterms:modified xsi:type="dcterms:W3CDTF">2023-12-20T19:48:21Z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0x01010062B301C4236B2E41B0C918D03D2B5741</vt:lpwstr>
  </property>
</Properties>
</file>